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WalzCraft Organizational Structure\16 Marketing\WalzCraft.com V4\Resources\Forms &amp; Information\Compatibility Charts\"/>
    </mc:Choice>
  </mc:AlternateContent>
  <workbookProtection workbookAlgorithmName="SHA-512" workbookHashValue="M6rtbQ6SygID6cqV+lfAt5PTuKHBk/YHhoU0cxZ/bVqgUs1pyUAycCWJyciV3B1pTunTpfucjZgD2DIj0bLIGg==" workbookSaltValue="eHjeI7HzhZD3e5B4duGNzA==" workbookSpinCount="100000" lockStructure="1"/>
  <bookViews>
    <workbookView xWindow="240" yWindow="45" windowWidth="23520" windowHeight="15585" tabRatio="787"/>
  </bookViews>
  <sheets>
    <sheet name="Technical Info." sheetId="5" r:id="rId1"/>
    <sheet name="Center Panel - Applied Molding" sheetId="1" state="hidden" r:id="rId2"/>
    <sheet name="Center Panel - Minimum Size" sheetId="2" r:id="rId3"/>
    <sheet name="Center Panel - Minimum Size (S)" sheetId="6" state="hidden" r:id="rId4"/>
    <sheet name="Drawer Front - Look C Edge Thck" sheetId="3" r:id="rId5"/>
    <sheet name="Drawer Front - OSE (AM)" sheetId="4" r:id="rId6"/>
  </sheets>
  <externalReferences>
    <externalReference r:id="rId7"/>
    <externalReference r:id="rId8"/>
  </externalReferences>
  <calcPr calcId="162913"/>
</workbook>
</file>

<file path=xl/calcChain.xml><?xml version="1.0" encoding="utf-8"?>
<calcChain xmlns="http://schemas.openxmlformats.org/spreadsheetml/2006/main">
  <c r="C115" i="4" l="1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AC115" i="4"/>
  <c r="AD115" i="4"/>
  <c r="AE115" i="4"/>
  <c r="AF115" i="4"/>
  <c r="AG115" i="4"/>
  <c r="AH115" i="4"/>
  <c r="AI115" i="4"/>
  <c r="AJ115" i="4"/>
  <c r="AK115" i="4"/>
  <c r="AL115" i="4"/>
  <c r="AM115" i="4"/>
  <c r="AN115" i="4"/>
  <c r="AO115" i="4"/>
  <c r="AP115" i="4"/>
  <c r="AQ115" i="4"/>
  <c r="AR115" i="4"/>
  <c r="AS115" i="4"/>
  <c r="AT115" i="4"/>
  <c r="AU115" i="4"/>
  <c r="AV115" i="4"/>
  <c r="AW115" i="4"/>
  <c r="AX115" i="4"/>
  <c r="AY115" i="4"/>
  <c r="AZ115" i="4"/>
  <c r="BA115" i="4"/>
  <c r="BB115" i="4"/>
  <c r="BC115" i="4"/>
  <c r="BD115" i="4"/>
  <c r="BE115" i="4"/>
  <c r="BF115" i="4"/>
  <c r="BG115" i="4"/>
  <c r="BH115" i="4"/>
  <c r="BI115" i="4"/>
  <c r="A85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J85" i="4"/>
  <c r="AK85" i="4"/>
  <c r="AL85" i="4"/>
  <c r="AM85" i="4"/>
  <c r="AN85" i="4"/>
  <c r="AO85" i="4"/>
  <c r="AP85" i="4"/>
  <c r="AQ85" i="4"/>
  <c r="AR85" i="4"/>
  <c r="AS85" i="4"/>
  <c r="AT85" i="4"/>
  <c r="AU85" i="4"/>
  <c r="AV85" i="4"/>
  <c r="AW85" i="4"/>
  <c r="AX85" i="4"/>
  <c r="AY85" i="4"/>
  <c r="AZ85" i="4"/>
  <c r="BA85" i="4"/>
  <c r="BB85" i="4"/>
  <c r="BC85" i="4"/>
  <c r="BD85" i="4"/>
  <c r="BE85" i="4"/>
  <c r="BF85" i="4"/>
  <c r="BG85" i="4"/>
  <c r="BH85" i="4"/>
  <c r="BI85" i="4"/>
  <c r="C41" i="4" l="1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A42" i="4"/>
  <c r="B42" i="4"/>
  <c r="A41" i="4"/>
  <c r="B41" i="4"/>
  <c r="D12" i="3"/>
  <c r="C12" i="3"/>
  <c r="B82" i="3"/>
  <c r="A68" i="3"/>
  <c r="B68" i="3"/>
  <c r="A108" i="3"/>
  <c r="B108" i="3"/>
  <c r="B43" i="3"/>
  <c r="A43" i="3"/>
  <c r="A42" i="3" l="1"/>
  <c r="B42" i="3"/>
  <c r="L48" i="2" l="1"/>
  <c r="L49" i="2"/>
  <c r="L47" i="2"/>
  <c r="I47" i="2"/>
  <c r="I48" i="2"/>
  <c r="I49" i="2"/>
  <c r="F86" i="2" l="1"/>
  <c r="F85" i="2"/>
  <c r="F84" i="2"/>
  <c r="F83" i="2"/>
  <c r="F82" i="2"/>
  <c r="F81" i="2"/>
  <c r="A87" i="2" l="1"/>
  <c r="C97" i="2"/>
  <c r="C96" i="2"/>
  <c r="C75" i="2"/>
  <c r="C74" i="2"/>
  <c r="C73" i="2"/>
  <c r="C72" i="2"/>
  <c r="C71" i="2"/>
  <c r="C70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H37" i="2"/>
  <c r="I37" i="2"/>
  <c r="H38" i="2"/>
  <c r="I38" i="2"/>
  <c r="H39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H46" i="2"/>
  <c r="I4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6" i="2"/>
  <c r="I6" i="2"/>
  <c r="H5" i="2"/>
  <c r="I5" i="2"/>
  <c r="D123" i="2" l="1"/>
  <c r="D124" i="2"/>
  <c r="B123" i="2"/>
  <c r="B124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27" i="2"/>
  <c r="B26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6" i="2"/>
  <c r="D77" i="2"/>
  <c r="D78" i="2"/>
  <c r="D79" i="2"/>
  <c r="D80" i="2"/>
  <c r="D87" i="2"/>
  <c r="D88" i="2"/>
  <c r="D89" i="2"/>
  <c r="D90" i="2"/>
  <c r="D91" i="2"/>
  <c r="D92" i="2"/>
  <c r="D93" i="2"/>
  <c r="D94" i="2"/>
  <c r="D95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28" i="2"/>
  <c r="D27" i="2"/>
  <c r="D26" i="2"/>
  <c r="BI114" i="4" l="1"/>
  <c r="BI113" i="4"/>
  <c r="BI112" i="4"/>
  <c r="BI111" i="4"/>
  <c r="BI110" i="4"/>
  <c r="BI109" i="4"/>
  <c r="BI108" i="4"/>
  <c r="BI107" i="4"/>
  <c r="BI106" i="4"/>
  <c r="BI105" i="4"/>
  <c r="BI104" i="4"/>
  <c r="BI103" i="4"/>
  <c r="BI102" i="4"/>
  <c r="BI101" i="4"/>
  <c r="BI100" i="4"/>
  <c r="BI99" i="4"/>
  <c r="BI98" i="4"/>
  <c r="BI97" i="4"/>
  <c r="BI96" i="4"/>
  <c r="BI95" i="4"/>
  <c r="BI94" i="4"/>
  <c r="BI93" i="4"/>
  <c r="BI92" i="4"/>
  <c r="BI91" i="4"/>
  <c r="BI90" i="4"/>
  <c r="BI89" i="4"/>
  <c r="BI88" i="4"/>
  <c r="BI87" i="4"/>
  <c r="BI86" i="4"/>
  <c r="BI84" i="4"/>
  <c r="BI83" i="4"/>
  <c r="BI82" i="4"/>
  <c r="BI81" i="4"/>
  <c r="BI80" i="4"/>
  <c r="BI79" i="4"/>
  <c r="BI78" i="4"/>
  <c r="BI77" i="4"/>
  <c r="BI76" i="4"/>
  <c r="BI75" i="4"/>
  <c r="BI74" i="4"/>
  <c r="BI73" i="4"/>
  <c r="BI72" i="4"/>
  <c r="BI71" i="4"/>
  <c r="BI70" i="4"/>
  <c r="BI69" i="4"/>
  <c r="BI68" i="4"/>
  <c r="BI67" i="4"/>
  <c r="BI66" i="4"/>
  <c r="BI65" i="4"/>
  <c r="BI64" i="4"/>
  <c r="BI63" i="4"/>
  <c r="BI62" i="4"/>
  <c r="BI61" i="4"/>
  <c r="BI60" i="4"/>
  <c r="BI59" i="4"/>
  <c r="BI58" i="4"/>
  <c r="BI57" i="4"/>
  <c r="BI56" i="4"/>
  <c r="BI55" i="4"/>
  <c r="BI54" i="4"/>
  <c r="BI53" i="4"/>
  <c r="BI52" i="4"/>
  <c r="BI51" i="4"/>
  <c r="BI50" i="4"/>
  <c r="BI49" i="4"/>
  <c r="BI48" i="4"/>
  <c r="BI47" i="4"/>
  <c r="BI46" i="4"/>
  <c r="BI45" i="4"/>
  <c r="BI44" i="4"/>
  <c r="BI43" i="4"/>
  <c r="BI40" i="4"/>
  <c r="BI39" i="4"/>
  <c r="BI38" i="4"/>
  <c r="BI37" i="4"/>
  <c r="BI36" i="4"/>
  <c r="BI35" i="4"/>
  <c r="BI34" i="4"/>
  <c r="BI33" i="4"/>
  <c r="BI32" i="4"/>
  <c r="BI31" i="4"/>
  <c r="BI30" i="4"/>
  <c r="BI29" i="4"/>
  <c r="BI28" i="4"/>
  <c r="BI27" i="4"/>
  <c r="BI26" i="4"/>
  <c r="BI25" i="4"/>
  <c r="BI24" i="4"/>
  <c r="BI23" i="4"/>
  <c r="BI22" i="4"/>
  <c r="BI21" i="4"/>
  <c r="BI20" i="4"/>
  <c r="BI19" i="4"/>
  <c r="BI18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5" i="4"/>
  <c r="BI4" i="4"/>
  <c r="BI3" i="4"/>
  <c r="BH114" i="4"/>
  <c r="BH113" i="4"/>
  <c r="BH112" i="4"/>
  <c r="BH111" i="4"/>
  <c r="BH110" i="4"/>
  <c r="BH109" i="4"/>
  <c r="BH108" i="4"/>
  <c r="BH107" i="4"/>
  <c r="BH106" i="4"/>
  <c r="BH105" i="4"/>
  <c r="BH104" i="4"/>
  <c r="BH103" i="4"/>
  <c r="BH102" i="4"/>
  <c r="BH101" i="4"/>
  <c r="BH100" i="4"/>
  <c r="BH99" i="4"/>
  <c r="BH98" i="4"/>
  <c r="BH97" i="4"/>
  <c r="BH96" i="4"/>
  <c r="BH95" i="4"/>
  <c r="BH94" i="4"/>
  <c r="BH93" i="4"/>
  <c r="BH92" i="4"/>
  <c r="BH91" i="4"/>
  <c r="BH90" i="4"/>
  <c r="BH89" i="4"/>
  <c r="BH88" i="4"/>
  <c r="BH87" i="4"/>
  <c r="BH86" i="4"/>
  <c r="BH84" i="4"/>
  <c r="BH83" i="4"/>
  <c r="BH82" i="4"/>
  <c r="BH81" i="4"/>
  <c r="BH80" i="4"/>
  <c r="BH79" i="4"/>
  <c r="BH78" i="4"/>
  <c r="BH77" i="4"/>
  <c r="BH76" i="4"/>
  <c r="BH75" i="4"/>
  <c r="BH74" i="4"/>
  <c r="BH73" i="4"/>
  <c r="BH72" i="4"/>
  <c r="BH71" i="4"/>
  <c r="BH70" i="4"/>
  <c r="BH69" i="4"/>
  <c r="BH68" i="4"/>
  <c r="BH67" i="4"/>
  <c r="BH66" i="4"/>
  <c r="BH65" i="4"/>
  <c r="BH64" i="4"/>
  <c r="BH63" i="4"/>
  <c r="BH62" i="4"/>
  <c r="BH61" i="4"/>
  <c r="BH60" i="4"/>
  <c r="BH59" i="4"/>
  <c r="BH58" i="4"/>
  <c r="BH57" i="4"/>
  <c r="BH56" i="4"/>
  <c r="BH55" i="4"/>
  <c r="BH54" i="4"/>
  <c r="BH53" i="4"/>
  <c r="BH52" i="4"/>
  <c r="BH51" i="4"/>
  <c r="BH50" i="4"/>
  <c r="BH49" i="4"/>
  <c r="BH48" i="4"/>
  <c r="BH47" i="4"/>
  <c r="BH46" i="4"/>
  <c r="BH45" i="4"/>
  <c r="BH44" i="4"/>
  <c r="BH43" i="4"/>
  <c r="BH40" i="4"/>
  <c r="BH39" i="4"/>
  <c r="BH38" i="4"/>
  <c r="BH37" i="4"/>
  <c r="BH36" i="4"/>
  <c r="BH35" i="4"/>
  <c r="BH34" i="4"/>
  <c r="BH33" i="4"/>
  <c r="BH32" i="4"/>
  <c r="BH31" i="4"/>
  <c r="BH30" i="4"/>
  <c r="BH29" i="4"/>
  <c r="BH28" i="4"/>
  <c r="BH27" i="4"/>
  <c r="BH26" i="4"/>
  <c r="BH25" i="4"/>
  <c r="BH24" i="4"/>
  <c r="BH23" i="4"/>
  <c r="BH22" i="4"/>
  <c r="BH21" i="4"/>
  <c r="BH20" i="4"/>
  <c r="BH19" i="4"/>
  <c r="BH18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5" i="4"/>
  <c r="BH4" i="4"/>
  <c r="BH3" i="4"/>
  <c r="BG114" i="4"/>
  <c r="BG113" i="4"/>
  <c r="BG112" i="4"/>
  <c r="BG111" i="4"/>
  <c r="BG110" i="4"/>
  <c r="BG109" i="4"/>
  <c r="BG108" i="4"/>
  <c r="BG107" i="4"/>
  <c r="BG106" i="4"/>
  <c r="BG105" i="4"/>
  <c r="BG104" i="4"/>
  <c r="BG103" i="4"/>
  <c r="BG102" i="4"/>
  <c r="BG101" i="4"/>
  <c r="BG100" i="4"/>
  <c r="BG99" i="4"/>
  <c r="BG98" i="4"/>
  <c r="BG97" i="4"/>
  <c r="BG96" i="4"/>
  <c r="BG95" i="4"/>
  <c r="BG94" i="4"/>
  <c r="BG93" i="4"/>
  <c r="BG92" i="4"/>
  <c r="BG91" i="4"/>
  <c r="BG90" i="4"/>
  <c r="BG89" i="4"/>
  <c r="BG88" i="4"/>
  <c r="BG87" i="4"/>
  <c r="BG86" i="4"/>
  <c r="BG84" i="4"/>
  <c r="BG83" i="4"/>
  <c r="BG82" i="4"/>
  <c r="BG81" i="4"/>
  <c r="BG80" i="4"/>
  <c r="BG79" i="4"/>
  <c r="BG78" i="4"/>
  <c r="BG77" i="4"/>
  <c r="BG76" i="4"/>
  <c r="BG75" i="4"/>
  <c r="BG74" i="4"/>
  <c r="BG73" i="4"/>
  <c r="BG72" i="4"/>
  <c r="BG71" i="4"/>
  <c r="BG70" i="4"/>
  <c r="BG69" i="4"/>
  <c r="BG68" i="4"/>
  <c r="BG67" i="4"/>
  <c r="BG66" i="4"/>
  <c r="BG65" i="4"/>
  <c r="BG64" i="4"/>
  <c r="BG63" i="4"/>
  <c r="BG62" i="4"/>
  <c r="BG61" i="4"/>
  <c r="BG60" i="4"/>
  <c r="BG59" i="4"/>
  <c r="BG58" i="4"/>
  <c r="BG57" i="4"/>
  <c r="BG56" i="4"/>
  <c r="BG55" i="4"/>
  <c r="BG54" i="4"/>
  <c r="BG53" i="4"/>
  <c r="BG52" i="4"/>
  <c r="BG51" i="4"/>
  <c r="BG50" i="4"/>
  <c r="BG49" i="4"/>
  <c r="BG48" i="4"/>
  <c r="BG47" i="4"/>
  <c r="BG46" i="4"/>
  <c r="BG45" i="4"/>
  <c r="BG44" i="4"/>
  <c r="BG43" i="4"/>
  <c r="BG40" i="4"/>
  <c r="BG39" i="4"/>
  <c r="BG38" i="4"/>
  <c r="BG37" i="4"/>
  <c r="BG36" i="4"/>
  <c r="BG35" i="4"/>
  <c r="BG34" i="4"/>
  <c r="BG33" i="4"/>
  <c r="BG32" i="4"/>
  <c r="BG31" i="4"/>
  <c r="BG30" i="4"/>
  <c r="BG29" i="4"/>
  <c r="BG28" i="4"/>
  <c r="BG27" i="4"/>
  <c r="BG26" i="4"/>
  <c r="BG25" i="4"/>
  <c r="BG24" i="4"/>
  <c r="BG23" i="4"/>
  <c r="BG22" i="4"/>
  <c r="BG21" i="4"/>
  <c r="BG20" i="4"/>
  <c r="BG19" i="4"/>
  <c r="BG18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5" i="4"/>
  <c r="BG4" i="4"/>
  <c r="BG3" i="4"/>
  <c r="BF114" i="4"/>
  <c r="BF113" i="4"/>
  <c r="BF112" i="4"/>
  <c r="BF111" i="4"/>
  <c r="BF110" i="4"/>
  <c r="BF109" i="4"/>
  <c r="BF108" i="4"/>
  <c r="BF107" i="4"/>
  <c r="BF106" i="4"/>
  <c r="BF105" i="4"/>
  <c r="BF104" i="4"/>
  <c r="BF103" i="4"/>
  <c r="BF102" i="4"/>
  <c r="BF101" i="4"/>
  <c r="BF100" i="4"/>
  <c r="BF99" i="4"/>
  <c r="BF98" i="4"/>
  <c r="BF97" i="4"/>
  <c r="BF96" i="4"/>
  <c r="BF95" i="4"/>
  <c r="BF94" i="4"/>
  <c r="BF93" i="4"/>
  <c r="BF92" i="4"/>
  <c r="BF91" i="4"/>
  <c r="BF90" i="4"/>
  <c r="BF89" i="4"/>
  <c r="BF88" i="4"/>
  <c r="BF87" i="4"/>
  <c r="BF86" i="4"/>
  <c r="BF84" i="4"/>
  <c r="BF83" i="4"/>
  <c r="BF82" i="4"/>
  <c r="BF81" i="4"/>
  <c r="BF80" i="4"/>
  <c r="BF79" i="4"/>
  <c r="BF78" i="4"/>
  <c r="BF77" i="4"/>
  <c r="BF76" i="4"/>
  <c r="BF75" i="4"/>
  <c r="BF74" i="4"/>
  <c r="BF73" i="4"/>
  <c r="BF72" i="4"/>
  <c r="BF71" i="4"/>
  <c r="BF70" i="4"/>
  <c r="BF69" i="4"/>
  <c r="BF68" i="4"/>
  <c r="BF67" i="4"/>
  <c r="BF66" i="4"/>
  <c r="BF65" i="4"/>
  <c r="BF64" i="4"/>
  <c r="BF63" i="4"/>
  <c r="BF62" i="4"/>
  <c r="BF61" i="4"/>
  <c r="BF60" i="4"/>
  <c r="BF59" i="4"/>
  <c r="BF58" i="4"/>
  <c r="BF57" i="4"/>
  <c r="BF56" i="4"/>
  <c r="BF55" i="4"/>
  <c r="BF54" i="4"/>
  <c r="BF53" i="4"/>
  <c r="BF52" i="4"/>
  <c r="BF51" i="4"/>
  <c r="BF50" i="4"/>
  <c r="BF49" i="4"/>
  <c r="BF48" i="4"/>
  <c r="BF47" i="4"/>
  <c r="BF46" i="4"/>
  <c r="BF45" i="4"/>
  <c r="BF44" i="4"/>
  <c r="BF43" i="4"/>
  <c r="BF40" i="4"/>
  <c r="BF39" i="4"/>
  <c r="BF38" i="4"/>
  <c r="BF37" i="4"/>
  <c r="BF36" i="4"/>
  <c r="BF35" i="4"/>
  <c r="BF34" i="4"/>
  <c r="BF33" i="4"/>
  <c r="BF32" i="4"/>
  <c r="BF31" i="4"/>
  <c r="BF30" i="4"/>
  <c r="BF29" i="4"/>
  <c r="BF28" i="4"/>
  <c r="BF27" i="4"/>
  <c r="BF26" i="4"/>
  <c r="BF25" i="4"/>
  <c r="BF24" i="4"/>
  <c r="BF23" i="4"/>
  <c r="BF22" i="4"/>
  <c r="BF21" i="4"/>
  <c r="BF20" i="4"/>
  <c r="BF19" i="4"/>
  <c r="BF18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5" i="4"/>
  <c r="BF4" i="4"/>
  <c r="BF3" i="4"/>
  <c r="BE114" i="4"/>
  <c r="BE113" i="4"/>
  <c r="BE112" i="4"/>
  <c r="BE111" i="4"/>
  <c r="BE110" i="4"/>
  <c r="BE109" i="4"/>
  <c r="BE108" i="4"/>
  <c r="BE107" i="4"/>
  <c r="BE106" i="4"/>
  <c r="BE105" i="4"/>
  <c r="BE104" i="4"/>
  <c r="BE103" i="4"/>
  <c r="BE102" i="4"/>
  <c r="BE101" i="4"/>
  <c r="BE100" i="4"/>
  <c r="BE99" i="4"/>
  <c r="BE98" i="4"/>
  <c r="BE97" i="4"/>
  <c r="BE96" i="4"/>
  <c r="BE95" i="4"/>
  <c r="BE94" i="4"/>
  <c r="BE93" i="4"/>
  <c r="BE92" i="4"/>
  <c r="BE91" i="4"/>
  <c r="BE90" i="4"/>
  <c r="BE89" i="4"/>
  <c r="BE88" i="4"/>
  <c r="BE87" i="4"/>
  <c r="BE86" i="4"/>
  <c r="BE84" i="4"/>
  <c r="BE83" i="4"/>
  <c r="BE82" i="4"/>
  <c r="BE81" i="4"/>
  <c r="BE80" i="4"/>
  <c r="BE79" i="4"/>
  <c r="BE78" i="4"/>
  <c r="BE77" i="4"/>
  <c r="BE76" i="4"/>
  <c r="BE75" i="4"/>
  <c r="BE74" i="4"/>
  <c r="BE73" i="4"/>
  <c r="BE72" i="4"/>
  <c r="BE71" i="4"/>
  <c r="BE70" i="4"/>
  <c r="BE69" i="4"/>
  <c r="BE68" i="4"/>
  <c r="BE67" i="4"/>
  <c r="BE66" i="4"/>
  <c r="BE65" i="4"/>
  <c r="BE64" i="4"/>
  <c r="BE63" i="4"/>
  <c r="BE62" i="4"/>
  <c r="BE61" i="4"/>
  <c r="BE60" i="4"/>
  <c r="BE59" i="4"/>
  <c r="BE58" i="4"/>
  <c r="BE57" i="4"/>
  <c r="BE56" i="4"/>
  <c r="BE55" i="4"/>
  <c r="BE54" i="4"/>
  <c r="BE53" i="4"/>
  <c r="BE52" i="4"/>
  <c r="BE51" i="4"/>
  <c r="BE50" i="4"/>
  <c r="BE49" i="4"/>
  <c r="BE48" i="4"/>
  <c r="BE47" i="4"/>
  <c r="BE46" i="4"/>
  <c r="BE45" i="4"/>
  <c r="BE44" i="4"/>
  <c r="BE43" i="4"/>
  <c r="BE40" i="4"/>
  <c r="BE39" i="4"/>
  <c r="BE38" i="4"/>
  <c r="BE37" i="4"/>
  <c r="BE36" i="4"/>
  <c r="BE35" i="4"/>
  <c r="BE34" i="4"/>
  <c r="BE33" i="4"/>
  <c r="BE32" i="4"/>
  <c r="BE31" i="4"/>
  <c r="BE30" i="4"/>
  <c r="BE29" i="4"/>
  <c r="BE28" i="4"/>
  <c r="BE27" i="4"/>
  <c r="BE26" i="4"/>
  <c r="BE25" i="4"/>
  <c r="BE24" i="4"/>
  <c r="BE23" i="4"/>
  <c r="BE22" i="4"/>
  <c r="BE21" i="4"/>
  <c r="BE20" i="4"/>
  <c r="BE19" i="4"/>
  <c r="BE18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5" i="4"/>
  <c r="BE4" i="4"/>
  <c r="BE3" i="4"/>
  <c r="BD114" i="4" l="1"/>
  <c r="BD113" i="4"/>
  <c r="BD112" i="4"/>
  <c r="BD111" i="4"/>
  <c r="BD110" i="4"/>
  <c r="BD109" i="4"/>
  <c r="BD108" i="4"/>
  <c r="BD107" i="4"/>
  <c r="BD106" i="4"/>
  <c r="BD105" i="4"/>
  <c r="BD104" i="4"/>
  <c r="BD103" i="4"/>
  <c r="BD102" i="4"/>
  <c r="BD101" i="4"/>
  <c r="BD100" i="4"/>
  <c r="BD99" i="4"/>
  <c r="BD98" i="4"/>
  <c r="BD97" i="4"/>
  <c r="BD96" i="4"/>
  <c r="BD95" i="4"/>
  <c r="BD94" i="4"/>
  <c r="BD93" i="4"/>
  <c r="BD92" i="4"/>
  <c r="BD91" i="4"/>
  <c r="BD90" i="4"/>
  <c r="BD89" i="4"/>
  <c r="BD88" i="4"/>
  <c r="BD87" i="4"/>
  <c r="BD86" i="4"/>
  <c r="BD84" i="4"/>
  <c r="BD83" i="4"/>
  <c r="BD82" i="4"/>
  <c r="BD81" i="4"/>
  <c r="BD80" i="4"/>
  <c r="BD79" i="4"/>
  <c r="BD78" i="4"/>
  <c r="BD77" i="4"/>
  <c r="BD76" i="4"/>
  <c r="BD75" i="4"/>
  <c r="BD74" i="4"/>
  <c r="BD73" i="4"/>
  <c r="BD72" i="4"/>
  <c r="BD71" i="4"/>
  <c r="BD70" i="4"/>
  <c r="BD69" i="4"/>
  <c r="BD68" i="4"/>
  <c r="BD67" i="4"/>
  <c r="BD66" i="4"/>
  <c r="BD65" i="4"/>
  <c r="BD64" i="4"/>
  <c r="BD63" i="4"/>
  <c r="BD62" i="4"/>
  <c r="BD61" i="4"/>
  <c r="BD60" i="4"/>
  <c r="BD59" i="4"/>
  <c r="BD58" i="4"/>
  <c r="BD57" i="4"/>
  <c r="BD56" i="4"/>
  <c r="BD55" i="4"/>
  <c r="BD54" i="4"/>
  <c r="BD53" i="4"/>
  <c r="BD52" i="4"/>
  <c r="BD51" i="4"/>
  <c r="BD50" i="4"/>
  <c r="BD49" i="4"/>
  <c r="BD48" i="4"/>
  <c r="BD47" i="4"/>
  <c r="BD46" i="4"/>
  <c r="BD45" i="4"/>
  <c r="BD44" i="4"/>
  <c r="BD43" i="4"/>
  <c r="BD40" i="4"/>
  <c r="BD39" i="4"/>
  <c r="BD38" i="4"/>
  <c r="BD37" i="4"/>
  <c r="BD36" i="4"/>
  <c r="BD35" i="4"/>
  <c r="BD34" i="4"/>
  <c r="BD33" i="4"/>
  <c r="BD32" i="4"/>
  <c r="BD31" i="4"/>
  <c r="BD30" i="4"/>
  <c r="BD29" i="4"/>
  <c r="BD28" i="4"/>
  <c r="BD27" i="4"/>
  <c r="BD26" i="4"/>
  <c r="BD25" i="4"/>
  <c r="BD24" i="4"/>
  <c r="BD23" i="4"/>
  <c r="BD22" i="4"/>
  <c r="BD21" i="4"/>
  <c r="BD20" i="4"/>
  <c r="BD19" i="4"/>
  <c r="BD18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5" i="4"/>
  <c r="BD4" i="4"/>
  <c r="BD3" i="4"/>
  <c r="A80" i="3" l="1"/>
  <c r="B80" i="3"/>
  <c r="BC114" i="4" l="1"/>
  <c r="BB114" i="4"/>
  <c r="BA114" i="4"/>
  <c r="AZ114" i="4"/>
  <c r="BC113" i="4"/>
  <c r="BB113" i="4"/>
  <c r="BA113" i="4"/>
  <c r="AZ113" i="4"/>
  <c r="BC112" i="4"/>
  <c r="BB112" i="4"/>
  <c r="BA112" i="4"/>
  <c r="AZ112" i="4"/>
  <c r="BC111" i="4"/>
  <c r="BB111" i="4"/>
  <c r="BA111" i="4"/>
  <c r="AZ111" i="4"/>
  <c r="BC110" i="4"/>
  <c r="BB110" i="4"/>
  <c r="BA110" i="4"/>
  <c r="AZ110" i="4"/>
  <c r="BC109" i="4"/>
  <c r="BB109" i="4"/>
  <c r="BA109" i="4"/>
  <c r="AZ109" i="4"/>
  <c r="BC108" i="4"/>
  <c r="BB108" i="4"/>
  <c r="BA108" i="4"/>
  <c r="AZ108" i="4"/>
  <c r="BC107" i="4"/>
  <c r="BB107" i="4"/>
  <c r="BA107" i="4"/>
  <c r="AZ107" i="4"/>
  <c r="BC106" i="4"/>
  <c r="BB106" i="4"/>
  <c r="BA106" i="4"/>
  <c r="AZ106" i="4"/>
  <c r="BC105" i="4"/>
  <c r="BB105" i="4"/>
  <c r="BA105" i="4"/>
  <c r="AZ105" i="4"/>
  <c r="BC104" i="4"/>
  <c r="BB104" i="4"/>
  <c r="BA104" i="4"/>
  <c r="AZ104" i="4"/>
  <c r="BC103" i="4"/>
  <c r="BB103" i="4"/>
  <c r="BA103" i="4"/>
  <c r="AZ103" i="4"/>
  <c r="BC102" i="4"/>
  <c r="BB102" i="4"/>
  <c r="BA102" i="4"/>
  <c r="AZ102" i="4"/>
  <c r="BC101" i="4"/>
  <c r="BB101" i="4"/>
  <c r="BA101" i="4"/>
  <c r="AZ101" i="4"/>
  <c r="BC100" i="4"/>
  <c r="BB100" i="4"/>
  <c r="BA100" i="4"/>
  <c r="AZ100" i="4"/>
  <c r="BC99" i="4"/>
  <c r="BB99" i="4"/>
  <c r="BA99" i="4"/>
  <c r="AZ99" i="4"/>
  <c r="BC98" i="4"/>
  <c r="BB98" i="4"/>
  <c r="BA98" i="4"/>
  <c r="AZ98" i="4"/>
  <c r="BC97" i="4"/>
  <c r="BB97" i="4"/>
  <c r="BA97" i="4"/>
  <c r="AZ97" i="4"/>
  <c r="BC96" i="4"/>
  <c r="BB96" i="4"/>
  <c r="BA96" i="4"/>
  <c r="AZ96" i="4"/>
  <c r="BC95" i="4"/>
  <c r="BB95" i="4"/>
  <c r="BA95" i="4"/>
  <c r="AZ95" i="4"/>
  <c r="BC94" i="4"/>
  <c r="BB94" i="4"/>
  <c r="BA94" i="4"/>
  <c r="AZ94" i="4"/>
  <c r="BC93" i="4"/>
  <c r="BB93" i="4"/>
  <c r="BA93" i="4"/>
  <c r="AZ93" i="4"/>
  <c r="BC92" i="4"/>
  <c r="BB92" i="4"/>
  <c r="BA92" i="4"/>
  <c r="AZ92" i="4"/>
  <c r="BC91" i="4"/>
  <c r="BB91" i="4"/>
  <c r="BA91" i="4"/>
  <c r="AZ91" i="4"/>
  <c r="BC90" i="4"/>
  <c r="BB90" i="4"/>
  <c r="BA90" i="4"/>
  <c r="AZ90" i="4"/>
  <c r="BC89" i="4"/>
  <c r="BB89" i="4"/>
  <c r="BA89" i="4"/>
  <c r="AZ89" i="4"/>
  <c r="BC88" i="4"/>
  <c r="BB88" i="4"/>
  <c r="BA88" i="4"/>
  <c r="AZ88" i="4"/>
  <c r="BC87" i="4"/>
  <c r="BB87" i="4"/>
  <c r="BA87" i="4"/>
  <c r="AZ87" i="4"/>
  <c r="BC86" i="4"/>
  <c r="BB86" i="4"/>
  <c r="BA86" i="4"/>
  <c r="AZ86" i="4"/>
  <c r="BC84" i="4"/>
  <c r="BB84" i="4"/>
  <c r="BA84" i="4"/>
  <c r="AZ84" i="4"/>
  <c r="BC83" i="4"/>
  <c r="BB83" i="4"/>
  <c r="BA83" i="4"/>
  <c r="AZ83" i="4"/>
  <c r="BC82" i="4"/>
  <c r="BB82" i="4"/>
  <c r="BA82" i="4"/>
  <c r="AZ82" i="4"/>
  <c r="BC81" i="4"/>
  <c r="BB81" i="4"/>
  <c r="BA81" i="4"/>
  <c r="AZ81" i="4"/>
  <c r="BC80" i="4"/>
  <c r="BB80" i="4"/>
  <c r="BA80" i="4"/>
  <c r="AZ80" i="4"/>
  <c r="BC79" i="4"/>
  <c r="BB79" i="4"/>
  <c r="BA79" i="4"/>
  <c r="AZ79" i="4"/>
  <c r="BC78" i="4"/>
  <c r="BB78" i="4"/>
  <c r="BA78" i="4"/>
  <c r="AZ78" i="4"/>
  <c r="BC77" i="4"/>
  <c r="BB77" i="4"/>
  <c r="BA77" i="4"/>
  <c r="AZ77" i="4"/>
  <c r="BC76" i="4"/>
  <c r="BB76" i="4"/>
  <c r="BA76" i="4"/>
  <c r="AZ76" i="4"/>
  <c r="BC75" i="4"/>
  <c r="BB75" i="4"/>
  <c r="BA75" i="4"/>
  <c r="AZ75" i="4"/>
  <c r="BC74" i="4"/>
  <c r="BB74" i="4"/>
  <c r="BA74" i="4"/>
  <c r="AZ74" i="4"/>
  <c r="BC73" i="4"/>
  <c r="BB73" i="4"/>
  <c r="BA73" i="4"/>
  <c r="AZ73" i="4"/>
  <c r="BC72" i="4"/>
  <c r="BB72" i="4"/>
  <c r="BA72" i="4"/>
  <c r="AZ72" i="4"/>
  <c r="BC71" i="4"/>
  <c r="BB71" i="4"/>
  <c r="BA71" i="4"/>
  <c r="AZ71" i="4"/>
  <c r="BC70" i="4"/>
  <c r="BB70" i="4"/>
  <c r="BA70" i="4"/>
  <c r="AZ70" i="4"/>
  <c r="BC69" i="4"/>
  <c r="BB69" i="4"/>
  <c r="BA69" i="4"/>
  <c r="AZ69" i="4"/>
  <c r="BC68" i="4"/>
  <c r="BB68" i="4"/>
  <c r="BA68" i="4"/>
  <c r="AZ68" i="4"/>
  <c r="BC67" i="4"/>
  <c r="BB67" i="4"/>
  <c r="BA67" i="4"/>
  <c r="AZ67" i="4"/>
  <c r="BC66" i="4"/>
  <c r="BB66" i="4"/>
  <c r="BA66" i="4"/>
  <c r="AZ66" i="4"/>
  <c r="BC65" i="4"/>
  <c r="BB65" i="4"/>
  <c r="BA65" i="4"/>
  <c r="AZ65" i="4"/>
  <c r="BC64" i="4"/>
  <c r="BB64" i="4"/>
  <c r="BA64" i="4"/>
  <c r="AZ64" i="4"/>
  <c r="BC63" i="4"/>
  <c r="BB63" i="4"/>
  <c r="BA63" i="4"/>
  <c r="AZ63" i="4"/>
  <c r="BC62" i="4"/>
  <c r="BB62" i="4"/>
  <c r="BA62" i="4"/>
  <c r="AZ62" i="4"/>
  <c r="BC61" i="4"/>
  <c r="BB61" i="4"/>
  <c r="BA61" i="4"/>
  <c r="AZ61" i="4"/>
  <c r="BC60" i="4"/>
  <c r="BB60" i="4"/>
  <c r="BA60" i="4"/>
  <c r="AZ60" i="4"/>
  <c r="BC59" i="4"/>
  <c r="BB59" i="4"/>
  <c r="BA59" i="4"/>
  <c r="AZ59" i="4"/>
  <c r="BC58" i="4"/>
  <c r="BB58" i="4"/>
  <c r="BA58" i="4"/>
  <c r="AZ58" i="4"/>
  <c r="BC57" i="4"/>
  <c r="BB57" i="4"/>
  <c r="BA57" i="4"/>
  <c r="AZ57" i="4"/>
  <c r="BC56" i="4"/>
  <c r="BB56" i="4"/>
  <c r="BA56" i="4"/>
  <c r="AZ56" i="4"/>
  <c r="BC55" i="4"/>
  <c r="BB55" i="4"/>
  <c r="BA55" i="4"/>
  <c r="AZ55" i="4"/>
  <c r="BC54" i="4"/>
  <c r="BB54" i="4"/>
  <c r="BA54" i="4"/>
  <c r="AZ54" i="4"/>
  <c r="BC53" i="4"/>
  <c r="BB53" i="4"/>
  <c r="BA53" i="4"/>
  <c r="AZ53" i="4"/>
  <c r="BC52" i="4"/>
  <c r="BB52" i="4"/>
  <c r="BA52" i="4"/>
  <c r="AZ52" i="4"/>
  <c r="BC51" i="4"/>
  <c r="BB51" i="4"/>
  <c r="BA51" i="4"/>
  <c r="AZ51" i="4"/>
  <c r="BC50" i="4"/>
  <c r="BB50" i="4"/>
  <c r="BA50" i="4"/>
  <c r="AZ50" i="4"/>
  <c r="BC49" i="4"/>
  <c r="BB49" i="4"/>
  <c r="BA49" i="4"/>
  <c r="AZ49" i="4"/>
  <c r="BC48" i="4"/>
  <c r="BB48" i="4"/>
  <c r="BA48" i="4"/>
  <c r="AZ48" i="4"/>
  <c r="BC47" i="4"/>
  <c r="BB47" i="4"/>
  <c r="BA47" i="4"/>
  <c r="AZ47" i="4"/>
  <c r="BC46" i="4"/>
  <c r="BB46" i="4"/>
  <c r="BA46" i="4"/>
  <c r="AZ46" i="4"/>
  <c r="BC45" i="4"/>
  <c r="BB45" i="4"/>
  <c r="BA45" i="4"/>
  <c r="AZ45" i="4"/>
  <c r="BC44" i="4"/>
  <c r="BB44" i="4"/>
  <c r="BA44" i="4"/>
  <c r="AZ44" i="4"/>
  <c r="BC43" i="4"/>
  <c r="BB43" i="4"/>
  <c r="BA43" i="4"/>
  <c r="AZ43" i="4"/>
  <c r="BC40" i="4"/>
  <c r="BB40" i="4"/>
  <c r="BA40" i="4"/>
  <c r="AZ40" i="4"/>
  <c r="BC39" i="4"/>
  <c r="BB39" i="4"/>
  <c r="BA39" i="4"/>
  <c r="AZ39" i="4"/>
  <c r="BC38" i="4"/>
  <c r="BB38" i="4"/>
  <c r="BA38" i="4"/>
  <c r="AZ38" i="4"/>
  <c r="BC37" i="4"/>
  <c r="BB37" i="4"/>
  <c r="BA37" i="4"/>
  <c r="AZ37" i="4"/>
  <c r="BC36" i="4"/>
  <c r="BB36" i="4"/>
  <c r="BA36" i="4"/>
  <c r="AZ36" i="4"/>
  <c r="BC35" i="4"/>
  <c r="BB35" i="4"/>
  <c r="BA35" i="4"/>
  <c r="AZ35" i="4"/>
  <c r="BC34" i="4"/>
  <c r="BB34" i="4"/>
  <c r="BA34" i="4"/>
  <c r="AZ34" i="4"/>
  <c r="BC33" i="4"/>
  <c r="BB33" i="4"/>
  <c r="BA33" i="4"/>
  <c r="AZ33" i="4"/>
  <c r="BC32" i="4"/>
  <c r="BB32" i="4"/>
  <c r="BA32" i="4"/>
  <c r="AZ32" i="4"/>
  <c r="BC31" i="4"/>
  <c r="BB31" i="4"/>
  <c r="BA31" i="4"/>
  <c r="AZ31" i="4"/>
  <c r="BC30" i="4"/>
  <c r="BB30" i="4"/>
  <c r="BA30" i="4"/>
  <c r="AZ30" i="4"/>
  <c r="BC29" i="4"/>
  <c r="BB29" i="4"/>
  <c r="BA29" i="4"/>
  <c r="AZ29" i="4"/>
  <c r="BC28" i="4"/>
  <c r="BB28" i="4"/>
  <c r="BA28" i="4"/>
  <c r="AZ28" i="4"/>
  <c r="BC27" i="4"/>
  <c r="BB27" i="4"/>
  <c r="BA27" i="4"/>
  <c r="AZ27" i="4"/>
  <c r="BC26" i="4"/>
  <c r="BB26" i="4"/>
  <c r="BA26" i="4"/>
  <c r="AZ26" i="4"/>
  <c r="BC25" i="4"/>
  <c r="BB25" i="4"/>
  <c r="BA25" i="4"/>
  <c r="AZ25" i="4"/>
  <c r="BC24" i="4"/>
  <c r="BB24" i="4"/>
  <c r="BA24" i="4"/>
  <c r="AZ24" i="4"/>
  <c r="BC23" i="4"/>
  <c r="BB23" i="4"/>
  <c r="BA23" i="4"/>
  <c r="AZ23" i="4"/>
  <c r="BC22" i="4"/>
  <c r="BB22" i="4"/>
  <c r="BA22" i="4"/>
  <c r="AZ22" i="4"/>
  <c r="BC21" i="4"/>
  <c r="BB21" i="4"/>
  <c r="BA21" i="4"/>
  <c r="AZ21" i="4"/>
  <c r="BC20" i="4"/>
  <c r="BB20" i="4"/>
  <c r="BA20" i="4"/>
  <c r="AZ20" i="4"/>
  <c r="BC19" i="4"/>
  <c r="BB19" i="4"/>
  <c r="BA19" i="4"/>
  <c r="AZ19" i="4"/>
  <c r="BC18" i="4"/>
  <c r="BB18" i="4"/>
  <c r="BA18" i="4"/>
  <c r="AZ18" i="4"/>
  <c r="BC17" i="4"/>
  <c r="BB17" i="4"/>
  <c r="BA17" i="4"/>
  <c r="AZ17" i="4"/>
  <c r="BC16" i="4"/>
  <c r="BB16" i="4"/>
  <c r="BA16" i="4"/>
  <c r="AZ16" i="4"/>
  <c r="BC15" i="4"/>
  <c r="BB15" i="4"/>
  <c r="BA15" i="4"/>
  <c r="AZ15" i="4"/>
  <c r="BC14" i="4"/>
  <c r="BB14" i="4"/>
  <c r="BA14" i="4"/>
  <c r="AZ14" i="4"/>
  <c r="BC13" i="4"/>
  <c r="BB13" i="4"/>
  <c r="BA13" i="4"/>
  <c r="AZ13" i="4"/>
  <c r="BC12" i="4"/>
  <c r="BB12" i="4"/>
  <c r="BA12" i="4"/>
  <c r="AZ12" i="4"/>
  <c r="BC11" i="4"/>
  <c r="BB11" i="4"/>
  <c r="BA11" i="4"/>
  <c r="AZ11" i="4"/>
  <c r="BC10" i="4"/>
  <c r="BB10" i="4"/>
  <c r="BA10" i="4"/>
  <c r="AZ10" i="4"/>
  <c r="BC9" i="4"/>
  <c r="BB9" i="4"/>
  <c r="BA9" i="4"/>
  <c r="AZ9" i="4"/>
  <c r="BC8" i="4"/>
  <c r="BB8" i="4"/>
  <c r="BA8" i="4"/>
  <c r="AZ8" i="4"/>
  <c r="BC7" i="4"/>
  <c r="BB7" i="4"/>
  <c r="BA7" i="4"/>
  <c r="AZ7" i="4"/>
  <c r="BC6" i="4"/>
  <c r="BB6" i="4"/>
  <c r="BA6" i="4"/>
  <c r="AZ6" i="4"/>
  <c r="BC5" i="4"/>
  <c r="BB5" i="4"/>
  <c r="BA5" i="4"/>
  <c r="AZ5" i="4"/>
  <c r="BC4" i="4"/>
  <c r="BB4" i="4"/>
  <c r="BA4" i="4"/>
  <c r="AZ4" i="4"/>
  <c r="BC3" i="4"/>
  <c r="BB3" i="4"/>
  <c r="BA3" i="4"/>
  <c r="AZ3" i="4"/>
  <c r="D11" i="3" l="1"/>
  <c r="C11" i="3"/>
  <c r="D10" i="3"/>
  <c r="C10" i="3"/>
  <c r="D9" i="3"/>
  <c r="C9" i="3"/>
  <c r="D8" i="3"/>
  <c r="C8" i="3"/>
  <c r="D7" i="3"/>
  <c r="C7" i="3"/>
  <c r="D6" i="3"/>
  <c r="C6" i="3"/>
  <c r="D5" i="3"/>
  <c r="C5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A82" i="3"/>
  <c r="B81" i="3"/>
  <c r="A81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A4" i="3"/>
  <c r="B4" i="3"/>
  <c r="AY114" i="4"/>
  <c r="AX114" i="4"/>
  <c r="AW114" i="4"/>
  <c r="AV114" i="4"/>
  <c r="AU114" i="4"/>
  <c r="AT114" i="4"/>
  <c r="AS114" i="4"/>
  <c r="AR114" i="4"/>
  <c r="AQ114" i="4"/>
  <c r="AP114" i="4"/>
  <c r="AO114" i="4"/>
  <c r="AN114" i="4"/>
  <c r="AM114" i="4"/>
  <c r="AL114" i="4"/>
  <c r="AK114" i="4"/>
  <c r="AJ114" i="4"/>
  <c r="AI114" i="4"/>
  <c r="AH114" i="4"/>
  <c r="AG114" i="4"/>
  <c r="AF114" i="4"/>
  <c r="AE114" i="4"/>
  <c r="AY113" i="4"/>
  <c r="AX113" i="4"/>
  <c r="AW113" i="4"/>
  <c r="AV113" i="4"/>
  <c r="AU113" i="4"/>
  <c r="AT113" i="4"/>
  <c r="AS113" i="4"/>
  <c r="AR113" i="4"/>
  <c r="AQ113" i="4"/>
  <c r="AP113" i="4"/>
  <c r="AO113" i="4"/>
  <c r="AN113" i="4"/>
  <c r="AM113" i="4"/>
  <c r="AL113" i="4"/>
  <c r="AK113" i="4"/>
  <c r="AJ113" i="4"/>
  <c r="AI113" i="4"/>
  <c r="AH113" i="4"/>
  <c r="AG113" i="4"/>
  <c r="AF113" i="4"/>
  <c r="AE113" i="4"/>
  <c r="AY112" i="4"/>
  <c r="AX112" i="4"/>
  <c r="AW112" i="4"/>
  <c r="AV112" i="4"/>
  <c r="AU112" i="4"/>
  <c r="AT112" i="4"/>
  <c r="AS112" i="4"/>
  <c r="AR112" i="4"/>
  <c r="AQ112" i="4"/>
  <c r="AP112" i="4"/>
  <c r="AO112" i="4"/>
  <c r="AN112" i="4"/>
  <c r="AM112" i="4"/>
  <c r="AL112" i="4"/>
  <c r="AK112" i="4"/>
  <c r="AJ112" i="4"/>
  <c r="AI112" i="4"/>
  <c r="AH112" i="4"/>
  <c r="AG112" i="4"/>
  <c r="AF112" i="4"/>
  <c r="AE112" i="4"/>
  <c r="AY111" i="4"/>
  <c r="AX111" i="4"/>
  <c r="AW111" i="4"/>
  <c r="AV111" i="4"/>
  <c r="AU111" i="4"/>
  <c r="AT111" i="4"/>
  <c r="AS111" i="4"/>
  <c r="AR111" i="4"/>
  <c r="AQ111" i="4"/>
  <c r="AP111" i="4"/>
  <c r="AO111" i="4"/>
  <c r="AN111" i="4"/>
  <c r="AM111" i="4"/>
  <c r="AL111" i="4"/>
  <c r="AK111" i="4"/>
  <c r="AJ111" i="4"/>
  <c r="AI111" i="4"/>
  <c r="AH111" i="4"/>
  <c r="AG111" i="4"/>
  <c r="AF111" i="4"/>
  <c r="AE111" i="4"/>
  <c r="AY110" i="4"/>
  <c r="AX110" i="4"/>
  <c r="AW110" i="4"/>
  <c r="AV110" i="4"/>
  <c r="AU110" i="4"/>
  <c r="AT110" i="4"/>
  <c r="AS110" i="4"/>
  <c r="AR110" i="4"/>
  <c r="AQ110" i="4"/>
  <c r="AP110" i="4"/>
  <c r="AO110" i="4"/>
  <c r="AN110" i="4"/>
  <c r="AM110" i="4"/>
  <c r="AL110" i="4"/>
  <c r="AK110" i="4"/>
  <c r="AJ110" i="4"/>
  <c r="AI110" i="4"/>
  <c r="AH110" i="4"/>
  <c r="AG110" i="4"/>
  <c r="AF110" i="4"/>
  <c r="AE110" i="4"/>
  <c r="AY109" i="4"/>
  <c r="AX109" i="4"/>
  <c r="AW109" i="4"/>
  <c r="AV109" i="4"/>
  <c r="AU109" i="4"/>
  <c r="AT109" i="4"/>
  <c r="AS109" i="4"/>
  <c r="AR109" i="4"/>
  <c r="AQ109" i="4"/>
  <c r="AP109" i="4"/>
  <c r="AO109" i="4"/>
  <c r="AN109" i="4"/>
  <c r="AM109" i="4"/>
  <c r="AL109" i="4"/>
  <c r="AK109" i="4"/>
  <c r="AJ109" i="4"/>
  <c r="AI109" i="4"/>
  <c r="AH109" i="4"/>
  <c r="AG109" i="4"/>
  <c r="AF109" i="4"/>
  <c r="AE109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G108" i="4"/>
  <c r="AF108" i="4"/>
  <c r="AE108" i="4"/>
  <c r="AY107" i="4"/>
  <c r="AX107" i="4"/>
  <c r="AW107" i="4"/>
  <c r="AV107" i="4"/>
  <c r="AU107" i="4"/>
  <c r="AT107" i="4"/>
  <c r="AS107" i="4"/>
  <c r="AR107" i="4"/>
  <c r="AQ107" i="4"/>
  <c r="AP107" i="4"/>
  <c r="AO107" i="4"/>
  <c r="AN107" i="4"/>
  <c r="AM107" i="4"/>
  <c r="AL107" i="4"/>
  <c r="AK107" i="4"/>
  <c r="AJ107" i="4"/>
  <c r="AI107" i="4"/>
  <c r="AH107" i="4"/>
  <c r="AG107" i="4"/>
  <c r="AF107" i="4"/>
  <c r="AE107" i="4"/>
  <c r="AY106" i="4"/>
  <c r="AX106" i="4"/>
  <c r="AW106" i="4"/>
  <c r="AV106" i="4"/>
  <c r="AU106" i="4"/>
  <c r="AT106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Y105" i="4"/>
  <c r="AX105" i="4"/>
  <c r="AW105" i="4"/>
  <c r="AV105" i="4"/>
  <c r="AU105" i="4"/>
  <c r="AT105" i="4"/>
  <c r="AS105" i="4"/>
  <c r="AR105" i="4"/>
  <c r="AQ105" i="4"/>
  <c r="AP105" i="4"/>
  <c r="AO105" i="4"/>
  <c r="AN105" i="4"/>
  <c r="AM105" i="4"/>
  <c r="AL105" i="4"/>
  <c r="AK105" i="4"/>
  <c r="AJ105" i="4"/>
  <c r="AI105" i="4"/>
  <c r="AH105" i="4"/>
  <c r="AG105" i="4"/>
  <c r="AF105" i="4"/>
  <c r="AE105" i="4"/>
  <c r="AY104" i="4"/>
  <c r="AX104" i="4"/>
  <c r="AW104" i="4"/>
  <c r="AV104" i="4"/>
  <c r="AU104" i="4"/>
  <c r="AT104" i="4"/>
  <c r="AS104" i="4"/>
  <c r="AR104" i="4"/>
  <c r="AQ104" i="4"/>
  <c r="AP104" i="4"/>
  <c r="AO104" i="4"/>
  <c r="AN104" i="4"/>
  <c r="AM104" i="4"/>
  <c r="AL104" i="4"/>
  <c r="AK104" i="4"/>
  <c r="AJ104" i="4"/>
  <c r="AI104" i="4"/>
  <c r="AH104" i="4"/>
  <c r="AG104" i="4"/>
  <c r="AF104" i="4"/>
  <c r="AE104" i="4"/>
  <c r="AY103" i="4"/>
  <c r="AX103" i="4"/>
  <c r="AW103" i="4"/>
  <c r="AV103" i="4"/>
  <c r="AU103" i="4"/>
  <c r="AT103" i="4"/>
  <c r="AS103" i="4"/>
  <c r="AR103" i="4"/>
  <c r="AQ103" i="4"/>
  <c r="AP103" i="4"/>
  <c r="AO103" i="4"/>
  <c r="AN103" i="4"/>
  <c r="AM103" i="4"/>
  <c r="AL103" i="4"/>
  <c r="AK103" i="4"/>
  <c r="AJ103" i="4"/>
  <c r="AI103" i="4"/>
  <c r="AH103" i="4"/>
  <c r="AG103" i="4"/>
  <c r="AF103" i="4"/>
  <c r="AE103" i="4"/>
  <c r="AY102" i="4"/>
  <c r="AX102" i="4"/>
  <c r="AW102" i="4"/>
  <c r="AV102" i="4"/>
  <c r="AU102" i="4"/>
  <c r="AT102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Y101" i="4"/>
  <c r="AX101" i="4"/>
  <c r="AW101" i="4"/>
  <c r="AV101" i="4"/>
  <c r="AU101" i="4"/>
  <c r="AT101" i="4"/>
  <c r="AS101" i="4"/>
  <c r="AR101" i="4"/>
  <c r="AQ101" i="4"/>
  <c r="AP101" i="4"/>
  <c r="AO101" i="4"/>
  <c r="AN101" i="4"/>
  <c r="AM101" i="4"/>
  <c r="AL101" i="4"/>
  <c r="AK101" i="4"/>
  <c r="AJ101" i="4"/>
  <c r="AI101" i="4"/>
  <c r="AH101" i="4"/>
  <c r="AG101" i="4"/>
  <c r="AF101" i="4"/>
  <c r="AE101" i="4"/>
  <c r="AY100" i="4"/>
  <c r="AX100" i="4"/>
  <c r="AW100" i="4"/>
  <c r="AV100" i="4"/>
  <c r="AU100" i="4"/>
  <c r="AT100" i="4"/>
  <c r="AS100" i="4"/>
  <c r="AR100" i="4"/>
  <c r="AQ100" i="4"/>
  <c r="AP100" i="4"/>
  <c r="AO100" i="4"/>
  <c r="AN100" i="4"/>
  <c r="AM100" i="4"/>
  <c r="AL100" i="4"/>
  <c r="AK100" i="4"/>
  <c r="AJ100" i="4"/>
  <c r="AI100" i="4"/>
  <c r="AH100" i="4"/>
  <c r="AG100" i="4"/>
  <c r="AF100" i="4"/>
  <c r="AE100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AH99" i="4"/>
  <c r="AG99" i="4"/>
  <c r="AF99" i="4"/>
  <c r="AE99" i="4"/>
  <c r="AY98" i="4"/>
  <c r="AX98" i="4"/>
  <c r="AW98" i="4"/>
  <c r="AV98" i="4"/>
  <c r="AU98" i="4"/>
  <c r="AT98" i="4"/>
  <c r="AS98" i="4"/>
  <c r="AR98" i="4"/>
  <c r="AQ98" i="4"/>
  <c r="AP98" i="4"/>
  <c r="AO98" i="4"/>
  <c r="AN98" i="4"/>
  <c r="AM98" i="4"/>
  <c r="AL98" i="4"/>
  <c r="AK98" i="4"/>
  <c r="AJ98" i="4"/>
  <c r="AI98" i="4"/>
  <c r="AH98" i="4"/>
  <c r="AG98" i="4"/>
  <c r="AF98" i="4"/>
  <c r="AE98" i="4"/>
  <c r="AY97" i="4"/>
  <c r="AX97" i="4"/>
  <c r="AW97" i="4"/>
  <c r="AV97" i="4"/>
  <c r="AU97" i="4"/>
  <c r="AT97" i="4"/>
  <c r="AS97" i="4"/>
  <c r="AR97" i="4"/>
  <c r="AQ97" i="4"/>
  <c r="AP97" i="4"/>
  <c r="AO97" i="4"/>
  <c r="AN97" i="4"/>
  <c r="AM97" i="4"/>
  <c r="AL97" i="4"/>
  <c r="AK97" i="4"/>
  <c r="AJ97" i="4"/>
  <c r="AI97" i="4"/>
  <c r="AH97" i="4"/>
  <c r="AG97" i="4"/>
  <c r="AF97" i="4"/>
  <c r="AE97" i="4"/>
  <c r="AY96" i="4"/>
  <c r="AX96" i="4"/>
  <c r="AW96" i="4"/>
  <c r="AV96" i="4"/>
  <c r="AU96" i="4"/>
  <c r="AT96" i="4"/>
  <c r="AS96" i="4"/>
  <c r="AR96" i="4"/>
  <c r="AQ96" i="4"/>
  <c r="AP96" i="4"/>
  <c r="AO96" i="4"/>
  <c r="AN96" i="4"/>
  <c r="AM96" i="4"/>
  <c r="AL96" i="4"/>
  <c r="AK96" i="4"/>
  <c r="AJ96" i="4"/>
  <c r="AI96" i="4"/>
  <c r="AH96" i="4"/>
  <c r="AG96" i="4"/>
  <c r="AF96" i="4"/>
  <c r="AE96" i="4"/>
  <c r="AY95" i="4"/>
  <c r="AX95" i="4"/>
  <c r="AW95" i="4"/>
  <c r="AV95" i="4"/>
  <c r="AU95" i="4"/>
  <c r="AT95" i="4"/>
  <c r="AS95" i="4"/>
  <c r="AR95" i="4"/>
  <c r="AQ95" i="4"/>
  <c r="AP95" i="4"/>
  <c r="AO95" i="4"/>
  <c r="AN95" i="4"/>
  <c r="AM95" i="4"/>
  <c r="AL95" i="4"/>
  <c r="AK95" i="4"/>
  <c r="AJ95" i="4"/>
  <c r="AI95" i="4"/>
  <c r="AH95" i="4"/>
  <c r="AG95" i="4"/>
  <c r="AF95" i="4"/>
  <c r="AE95" i="4"/>
  <c r="AY94" i="4"/>
  <c r="AX94" i="4"/>
  <c r="AW94" i="4"/>
  <c r="AV94" i="4"/>
  <c r="AU94" i="4"/>
  <c r="AT94" i="4"/>
  <c r="AS94" i="4"/>
  <c r="AR94" i="4"/>
  <c r="AQ94" i="4"/>
  <c r="AP94" i="4"/>
  <c r="AO94" i="4"/>
  <c r="AN94" i="4"/>
  <c r="AM94" i="4"/>
  <c r="AL94" i="4"/>
  <c r="AK94" i="4"/>
  <c r="AJ94" i="4"/>
  <c r="AI94" i="4"/>
  <c r="AH94" i="4"/>
  <c r="AG94" i="4"/>
  <c r="AF94" i="4"/>
  <c r="AE94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Y92" i="4"/>
  <c r="AX92" i="4"/>
  <c r="AW92" i="4"/>
  <c r="AV92" i="4"/>
  <c r="AU92" i="4"/>
  <c r="AT92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F92" i="4"/>
  <c r="AE92" i="4"/>
  <c r="AY91" i="4"/>
  <c r="AX91" i="4"/>
  <c r="AW91" i="4"/>
  <c r="AV91" i="4"/>
  <c r="AU91" i="4"/>
  <c r="AT91" i="4"/>
  <c r="AS91" i="4"/>
  <c r="AR91" i="4"/>
  <c r="AQ91" i="4"/>
  <c r="AP91" i="4"/>
  <c r="AO91" i="4"/>
  <c r="AN91" i="4"/>
  <c r="AM91" i="4"/>
  <c r="AL91" i="4"/>
  <c r="AK91" i="4"/>
  <c r="AJ91" i="4"/>
  <c r="AI91" i="4"/>
  <c r="AH91" i="4"/>
  <c r="AG91" i="4"/>
  <c r="AF91" i="4"/>
  <c r="AE91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AL90" i="4"/>
  <c r="AK90" i="4"/>
  <c r="AJ90" i="4"/>
  <c r="AI90" i="4"/>
  <c r="AH90" i="4"/>
  <c r="AG90" i="4"/>
  <c r="AF90" i="4"/>
  <c r="AE90" i="4"/>
  <c r="AY89" i="4"/>
  <c r="AX89" i="4"/>
  <c r="AW89" i="4"/>
  <c r="AV89" i="4"/>
  <c r="AU89" i="4"/>
  <c r="AT89" i="4"/>
  <c r="AS89" i="4"/>
  <c r="AR89" i="4"/>
  <c r="AQ89" i="4"/>
  <c r="AP89" i="4"/>
  <c r="AO89" i="4"/>
  <c r="AN89" i="4"/>
  <c r="AM89" i="4"/>
  <c r="AL89" i="4"/>
  <c r="AK89" i="4"/>
  <c r="AJ89" i="4"/>
  <c r="AI89" i="4"/>
  <c r="AH89" i="4"/>
  <c r="AG89" i="4"/>
  <c r="AF89" i="4"/>
  <c r="AE89" i="4"/>
  <c r="AY88" i="4"/>
  <c r="AX88" i="4"/>
  <c r="AW88" i="4"/>
  <c r="AV88" i="4"/>
  <c r="AU88" i="4"/>
  <c r="AT88" i="4"/>
  <c r="AS88" i="4"/>
  <c r="AR88" i="4"/>
  <c r="AQ88" i="4"/>
  <c r="AP88" i="4"/>
  <c r="AO88" i="4"/>
  <c r="AN88" i="4"/>
  <c r="AM88" i="4"/>
  <c r="AL88" i="4"/>
  <c r="AK88" i="4"/>
  <c r="AJ88" i="4"/>
  <c r="AI88" i="4"/>
  <c r="AH88" i="4"/>
  <c r="AG88" i="4"/>
  <c r="AF88" i="4"/>
  <c r="AE88" i="4"/>
  <c r="AY87" i="4"/>
  <c r="AX87" i="4"/>
  <c r="AW87" i="4"/>
  <c r="AV87" i="4"/>
  <c r="AU87" i="4"/>
  <c r="AT87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Y86" i="4"/>
  <c r="AX86" i="4"/>
  <c r="AW86" i="4"/>
  <c r="AV86" i="4"/>
  <c r="AU86" i="4"/>
  <c r="AT86" i="4"/>
  <c r="AS86" i="4"/>
  <c r="AR86" i="4"/>
  <c r="AQ86" i="4"/>
  <c r="AP86" i="4"/>
  <c r="AO86" i="4"/>
  <c r="AN86" i="4"/>
  <c r="AM86" i="4"/>
  <c r="AL86" i="4"/>
  <c r="AK86" i="4"/>
  <c r="AJ86" i="4"/>
  <c r="AI86" i="4"/>
  <c r="AH86" i="4"/>
  <c r="AG86" i="4"/>
  <c r="AF86" i="4"/>
  <c r="AE86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Y78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Y71" i="4"/>
  <c r="AX71" i="4"/>
  <c r="AW71" i="4"/>
  <c r="AV71" i="4"/>
  <c r="AU71" i="4"/>
  <c r="AT71" i="4"/>
  <c r="AS71" i="4"/>
  <c r="AR71" i="4"/>
  <c r="AQ71" i="4"/>
  <c r="AP71" i="4"/>
  <c r="AO71" i="4"/>
  <c r="AN71" i="4"/>
  <c r="AM71" i="4"/>
  <c r="AL71" i="4"/>
  <c r="AK71" i="4"/>
  <c r="AJ71" i="4"/>
  <c r="AI71" i="4"/>
  <c r="AH71" i="4"/>
  <c r="AG71" i="4"/>
  <c r="AF71" i="4"/>
  <c r="AE71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H69" i="4"/>
  <c r="AG69" i="4"/>
  <c r="AF69" i="4"/>
  <c r="AE69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AJ67" i="4"/>
  <c r="AI67" i="4"/>
  <c r="AH67" i="4"/>
  <c r="AG67" i="4"/>
  <c r="AF67" i="4"/>
  <c r="AE67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F66" i="4"/>
  <c r="AE66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F60" i="4"/>
  <c r="AE60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Y55" i="4"/>
  <c r="AX55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AJ55" i="4"/>
  <c r="AI55" i="4"/>
  <c r="AH55" i="4"/>
  <c r="AG55" i="4"/>
  <c r="AF55" i="4"/>
  <c r="AE55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AG5" i="4"/>
  <c r="AF5" i="4"/>
  <c r="AE5" i="4"/>
  <c r="AY4" i="4"/>
  <c r="AX4" i="4"/>
  <c r="AW4" i="4"/>
  <c r="AV4" i="4"/>
  <c r="AU4" i="4"/>
  <c r="AT4" i="4"/>
  <c r="AS4" i="4"/>
  <c r="AR4" i="4"/>
  <c r="AQ4" i="4"/>
  <c r="AP4" i="4"/>
  <c r="AO4" i="4"/>
  <c r="AN4" i="4"/>
  <c r="AM4" i="4"/>
  <c r="AL4" i="4"/>
  <c r="AK4" i="4"/>
  <c r="AJ4" i="4"/>
  <c r="AI4" i="4"/>
  <c r="AH4" i="4"/>
  <c r="AG4" i="4"/>
  <c r="AF4" i="4"/>
  <c r="AE4" i="4"/>
  <c r="AY3" i="4"/>
  <c r="AX3" i="4"/>
  <c r="AW3" i="4"/>
  <c r="AT3" i="4"/>
  <c r="AR3" i="4"/>
  <c r="AP3" i="4"/>
  <c r="AO3" i="4"/>
  <c r="AL3" i="4"/>
  <c r="AK3" i="4"/>
  <c r="AJ3" i="4"/>
  <c r="AI3" i="4"/>
  <c r="AG3" i="4"/>
  <c r="AF3" i="4"/>
  <c r="AE3" i="4"/>
  <c r="Q3" i="4"/>
  <c r="A120" i="2"/>
  <c r="B116" i="4" l="1"/>
  <c r="A116" i="4"/>
  <c r="B115" i="4"/>
  <c r="A115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A114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B113" i="4"/>
  <c r="A113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B112" i="4"/>
  <c r="A112" i="4"/>
  <c r="AD111" i="4"/>
  <c r="AC111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B111" i="4"/>
  <c r="A111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A110" i="4"/>
  <c r="AD109" i="4"/>
  <c r="AC109" i="4"/>
  <c r="AB109" i="4"/>
  <c r="AA109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A109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A108" i="4"/>
  <c r="AD107" i="4"/>
  <c r="AC107" i="4"/>
  <c r="AB107" i="4"/>
  <c r="AA107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B107" i="4"/>
  <c r="A107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A106" i="4"/>
  <c r="AD105" i="4"/>
  <c r="AC105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A105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A104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A103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A102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A101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A100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A99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A98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A97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A96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A95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A94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93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A92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A91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A90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A89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A88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A87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A86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A84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A83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A82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A81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A80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A79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A78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A77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A76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A75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A74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A73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A72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A71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A70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A69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68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A67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A66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A65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A64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A63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A62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A61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60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A59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A58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A57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A56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A55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A54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A53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A52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A51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A50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A49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A48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A47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A46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A45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A44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A43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A40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A39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A38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A37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A36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A35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34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33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32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31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30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29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28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27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A26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25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24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23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22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21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20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A19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18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17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16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A14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13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12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11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10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A9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8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7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A6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5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  <c r="A4" i="4"/>
  <c r="A119" i="2" l="1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D25" i="2"/>
  <c r="B25" i="2"/>
  <c r="A25" i="2"/>
  <c r="D24" i="2"/>
  <c r="B24" i="2"/>
  <c r="A24" i="2"/>
  <c r="D23" i="2"/>
  <c r="B23" i="2"/>
  <c r="A23" i="2"/>
  <c r="D22" i="2"/>
  <c r="B22" i="2"/>
  <c r="A22" i="2"/>
  <c r="D21" i="2"/>
  <c r="B21" i="2"/>
  <c r="A21" i="2"/>
  <c r="D20" i="2"/>
  <c r="B20" i="2"/>
  <c r="A20" i="2"/>
  <c r="D19" i="2"/>
  <c r="B19" i="2"/>
  <c r="A19" i="2"/>
  <c r="D18" i="2"/>
  <c r="B18" i="2"/>
  <c r="A18" i="2"/>
  <c r="D17" i="2"/>
  <c r="B17" i="2"/>
  <c r="A17" i="2"/>
  <c r="D16" i="2"/>
  <c r="B16" i="2"/>
  <c r="A16" i="2"/>
  <c r="D15" i="2"/>
  <c r="B15" i="2"/>
  <c r="A15" i="2"/>
  <c r="D14" i="2"/>
  <c r="B14" i="2"/>
  <c r="A14" i="2"/>
  <c r="D13" i="2"/>
  <c r="B13" i="2"/>
  <c r="A13" i="2"/>
  <c r="D12" i="2"/>
  <c r="B12" i="2"/>
  <c r="A12" i="2"/>
  <c r="D11" i="2"/>
  <c r="B11" i="2"/>
  <c r="A11" i="2"/>
  <c r="D10" i="2"/>
  <c r="B10" i="2"/>
  <c r="A10" i="2"/>
  <c r="D9" i="2"/>
  <c r="B9" i="2"/>
  <c r="A9" i="2"/>
  <c r="D8" i="2"/>
  <c r="B8" i="2"/>
  <c r="A8" i="2"/>
  <c r="D7" i="2"/>
  <c r="B7" i="2"/>
  <c r="A7" i="2"/>
  <c r="D6" i="2"/>
  <c r="B6" i="2"/>
  <c r="A6" i="2"/>
  <c r="AV3" i="4" l="1"/>
  <c r="AU3" i="4"/>
  <c r="AS3" i="4"/>
  <c r="AQ3" i="4"/>
  <c r="AN3" i="4"/>
  <c r="AM3" i="4"/>
  <c r="AH3" i="4" l="1"/>
  <c r="D4" i="3"/>
  <c r="C4" i="3"/>
  <c r="AC3" i="4" l="1"/>
  <c r="AD3" i="4"/>
  <c r="X3" i="4"/>
  <c r="T3" i="4"/>
  <c r="S3" i="4"/>
  <c r="R3" i="4"/>
  <c r="P3" i="4"/>
  <c r="M3" i="4"/>
  <c r="L3" i="4"/>
  <c r="K3" i="4"/>
  <c r="J3" i="4"/>
  <c r="H3" i="4"/>
  <c r="G3" i="4"/>
  <c r="F3" i="4"/>
  <c r="E3" i="4" l="1"/>
  <c r="A87" i="1" l="1"/>
  <c r="A86" i="1"/>
  <c r="A85" i="1"/>
  <c r="A84" i="1"/>
  <c r="A12" i="1"/>
  <c r="A11" i="1"/>
  <c r="A63" i="1"/>
  <c r="A64" i="1"/>
  <c r="A65" i="1"/>
  <c r="A66" i="1"/>
  <c r="A67" i="1"/>
  <c r="A62" i="1"/>
  <c r="A6" i="1"/>
  <c r="B6" i="1"/>
  <c r="A7" i="1"/>
  <c r="B7" i="1"/>
  <c r="A8" i="1"/>
  <c r="B8" i="1"/>
  <c r="A9" i="1"/>
  <c r="B9" i="1"/>
  <c r="A10" i="1"/>
  <c r="B10" i="1"/>
  <c r="B11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B62" i="1"/>
  <c r="B63" i="1"/>
  <c r="B64" i="1"/>
  <c r="B65" i="1"/>
  <c r="B66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B84" i="1"/>
  <c r="B85" i="1"/>
  <c r="B86" i="1"/>
  <c r="B87" i="1"/>
  <c r="B5" i="1"/>
  <c r="A5" i="1"/>
  <c r="B4" i="1"/>
  <c r="A4" i="1"/>
  <c r="B3" i="1"/>
  <c r="A3" i="1"/>
  <c r="U3" i="4"/>
  <c r="N3" i="4"/>
  <c r="AB3" i="4" l="1"/>
  <c r="AA3" i="4"/>
  <c r="V3" i="4"/>
  <c r="Z3" i="4"/>
  <c r="Y3" i="4"/>
  <c r="O3" i="4"/>
  <c r="I3" i="4"/>
  <c r="D3" i="4"/>
  <c r="C3" i="4"/>
  <c r="W3" i="4"/>
  <c r="B3" i="4"/>
  <c r="A3" i="4"/>
  <c r="M86" i="3"/>
  <c r="N86" i="3"/>
  <c r="M87" i="3"/>
  <c r="N87" i="3"/>
  <c r="M88" i="3"/>
  <c r="N88" i="3"/>
  <c r="M89" i="3"/>
  <c r="N89" i="3"/>
  <c r="K90" i="3"/>
  <c r="L90" i="3"/>
  <c r="K91" i="3"/>
  <c r="L91" i="3"/>
  <c r="K92" i="3"/>
  <c r="L92" i="3"/>
  <c r="K93" i="3"/>
  <c r="L93" i="3"/>
  <c r="K94" i="3"/>
  <c r="L94" i="3"/>
  <c r="K95" i="3"/>
  <c r="L95" i="3"/>
  <c r="K96" i="3"/>
  <c r="L96" i="3"/>
  <c r="K97" i="3"/>
  <c r="L97" i="3"/>
  <c r="K98" i="3"/>
  <c r="L98" i="3"/>
  <c r="K99" i="3"/>
  <c r="L99" i="3"/>
  <c r="K100" i="3"/>
  <c r="L100" i="3"/>
  <c r="K101" i="3"/>
  <c r="L101" i="3"/>
  <c r="K102" i="3"/>
  <c r="L102" i="3"/>
  <c r="K103" i="3"/>
  <c r="L103" i="3"/>
  <c r="K104" i="3"/>
  <c r="L104" i="3"/>
  <c r="K105" i="3"/>
  <c r="L105" i="3"/>
  <c r="K106" i="3"/>
  <c r="L106" i="3"/>
  <c r="K107" i="3"/>
  <c r="L107" i="3"/>
  <c r="K108" i="3"/>
  <c r="L108" i="3"/>
  <c r="K109" i="3"/>
  <c r="L109" i="3"/>
  <c r="K110" i="3"/>
  <c r="L110" i="3"/>
  <c r="M111" i="3"/>
  <c r="N111" i="3"/>
  <c r="M112" i="3"/>
  <c r="N112" i="3"/>
  <c r="M113" i="3"/>
  <c r="N113" i="3"/>
  <c r="M114" i="3"/>
  <c r="N114" i="3"/>
  <c r="M115" i="3"/>
  <c r="N115" i="3"/>
  <c r="M116" i="3"/>
  <c r="N116" i="3"/>
  <c r="M117" i="3"/>
  <c r="N117" i="3"/>
  <c r="M118" i="3"/>
  <c r="N118" i="3"/>
  <c r="M119" i="3"/>
  <c r="N119" i="3"/>
  <c r="M120" i="3"/>
  <c r="N120" i="3"/>
  <c r="M121" i="3"/>
  <c r="N121" i="3"/>
  <c r="M122" i="3"/>
  <c r="N122" i="3"/>
  <c r="M123" i="3"/>
  <c r="N123" i="3"/>
  <c r="M124" i="3"/>
  <c r="N124" i="3"/>
  <c r="M125" i="3"/>
  <c r="N125" i="3"/>
  <c r="M126" i="3"/>
  <c r="N126" i="3"/>
  <c r="M127" i="3"/>
  <c r="N127" i="3"/>
  <c r="G112" i="3"/>
  <c r="H112" i="3"/>
  <c r="G113" i="3"/>
  <c r="H113" i="3"/>
  <c r="G114" i="3"/>
  <c r="H114" i="3"/>
  <c r="G115" i="3"/>
  <c r="H115" i="3"/>
  <c r="G116" i="3"/>
  <c r="H116" i="3"/>
  <c r="G117" i="3"/>
  <c r="H117" i="3"/>
  <c r="G118" i="3"/>
  <c r="H118" i="3"/>
  <c r="G119" i="3"/>
  <c r="H119" i="3"/>
  <c r="G120" i="3"/>
  <c r="H120" i="3"/>
  <c r="G121" i="3"/>
  <c r="H121" i="3"/>
  <c r="G122" i="3"/>
  <c r="H122" i="3"/>
  <c r="G123" i="3"/>
  <c r="H123" i="3"/>
  <c r="G124" i="3"/>
  <c r="H124" i="3"/>
  <c r="G125" i="3"/>
  <c r="H125" i="3"/>
  <c r="G126" i="3"/>
  <c r="H126" i="3"/>
  <c r="G127" i="3"/>
  <c r="H127" i="3"/>
  <c r="G128" i="3"/>
  <c r="H128" i="3"/>
  <c r="G129" i="3"/>
  <c r="H129" i="3"/>
  <c r="G130" i="3"/>
  <c r="H130" i="3"/>
  <c r="G131" i="3"/>
  <c r="H131" i="3"/>
  <c r="G132" i="3"/>
  <c r="H132" i="3"/>
  <c r="G133" i="3"/>
  <c r="H133" i="3"/>
  <c r="G134" i="3"/>
  <c r="H134" i="3"/>
  <c r="G135" i="3"/>
  <c r="H135" i="3"/>
  <c r="G136" i="3"/>
  <c r="H136" i="3"/>
  <c r="G137" i="3"/>
  <c r="H137" i="3"/>
  <c r="G138" i="3"/>
  <c r="H138" i="3"/>
  <c r="G139" i="3"/>
  <c r="H139" i="3"/>
  <c r="G140" i="3"/>
  <c r="H140" i="3"/>
  <c r="H106" i="3"/>
  <c r="I106" i="3"/>
  <c r="H107" i="3"/>
  <c r="I107" i="3"/>
  <c r="H108" i="3"/>
  <c r="I108" i="3"/>
  <c r="H109" i="3"/>
  <c r="I109" i="3"/>
  <c r="H110" i="3"/>
  <c r="I110" i="3"/>
  <c r="J111" i="3"/>
  <c r="K111" i="3"/>
  <c r="J112" i="3"/>
  <c r="K112" i="3"/>
  <c r="J113" i="3"/>
  <c r="K113" i="3"/>
  <c r="J114" i="3"/>
  <c r="K114" i="3"/>
  <c r="J115" i="3"/>
  <c r="K115" i="3"/>
  <c r="J116" i="3"/>
  <c r="K116" i="3"/>
  <c r="J117" i="3"/>
  <c r="K117" i="3"/>
  <c r="J118" i="3"/>
  <c r="K118" i="3"/>
  <c r="J119" i="3"/>
  <c r="K119" i="3"/>
  <c r="J120" i="3"/>
  <c r="K120" i="3"/>
  <c r="J121" i="3"/>
  <c r="K121" i="3"/>
  <c r="J122" i="3"/>
  <c r="K122" i="3"/>
  <c r="J123" i="3"/>
  <c r="K123" i="3"/>
  <c r="J124" i="3"/>
  <c r="K124" i="3"/>
  <c r="J125" i="3"/>
  <c r="K125" i="3"/>
  <c r="J126" i="3"/>
  <c r="K126" i="3"/>
  <c r="J127" i="3"/>
  <c r="K127" i="3"/>
  <c r="D5" i="2"/>
  <c r="B5" i="2"/>
  <c r="A5" i="2"/>
  <c r="A8" i="6" l="1"/>
  <c r="B8" i="6"/>
  <c r="D8" i="6"/>
  <c r="E8" i="6"/>
  <c r="A9" i="6"/>
  <c r="B9" i="6"/>
  <c r="D9" i="6"/>
  <c r="E9" i="6"/>
  <c r="A10" i="6"/>
  <c r="B10" i="6"/>
  <c r="D10" i="6"/>
  <c r="E10" i="6"/>
  <c r="A11" i="6"/>
  <c r="B11" i="6"/>
  <c r="D11" i="6"/>
  <c r="E11" i="6"/>
  <c r="A12" i="6"/>
  <c r="B12" i="6"/>
  <c r="D12" i="6"/>
  <c r="E12" i="6"/>
  <c r="A13" i="6"/>
  <c r="B13" i="6"/>
  <c r="D13" i="6"/>
  <c r="E13" i="6"/>
  <c r="A14" i="6"/>
  <c r="B14" i="6"/>
  <c r="D14" i="6"/>
  <c r="E14" i="6"/>
  <c r="A15" i="6"/>
  <c r="B15" i="6"/>
  <c r="D15" i="6"/>
  <c r="E15" i="6"/>
  <c r="A16" i="6"/>
  <c r="B16" i="6"/>
  <c r="D16" i="6"/>
  <c r="E16" i="6"/>
  <c r="A17" i="6"/>
  <c r="B17" i="6"/>
  <c r="D17" i="6"/>
  <c r="E17" i="6"/>
  <c r="A18" i="6"/>
  <c r="B18" i="6"/>
  <c r="D18" i="6"/>
  <c r="E18" i="6"/>
  <c r="A19" i="6"/>
  <c r="B19" i="6"/>
  <c r="D19" i="6"/>
  <c r="E19" i="6"/>
  <c r="A20" i="6"/>
  <c r="B20" i="6"/>
  <c r="D20" i="6"/>
  <c r="E20" i="6"/>
  <c r="A21" i="6"/>
  <c r="B21" i="6"/>
  <c r="D21" i="6"/>
  <c r="E21" i="6"/>
  <c r="A22" i="6"/>
  <c r="B22" i="6"/>
  <c r="D22" i="6"/>
  <c r="E22" i="6"/>
  <c r="A23" i="6"/>
  <c r="B23" i="6"/>
  <c r="D23" i="6"/>
  <c r="E23" i="6"/>
  <c r="A24" i="6"/>
  <c r="B24" i="6"/>
  <c r="C24" i="6"/>
  <c r="E24" i="6"/>
  <c r="A25" i="6"/>
  <c r="B25" i="6"/>
  <c r="C25" i="6"/>
  <c r="E25" i="6"/>
  <c r="A26" i="6"/>
  <c r="B26" i="6"/>
  <c r="C26" i="6"/>
  <c r="E26" i="6"/>
  <c r="A27" i="6"/>
  <c r="B27" i="6"/>
  <c r="D27" i="6"/>
  <c r="E27" i="6"/>
  <c r="A28" i="6"/>
  <c r="B28" i="6"/>
  <c r="D28" i="6"/>
  <c r="E28" i="6"/>
  <c r="A29" i="6"/>
  <c r="B29" i="6"/>
  <c r="D29" i="6"/>
  <c r="E29" i="6"/>
  <c r="A30" i="6"/>
  <c r="B30" i="6"/>
  <c r="D30" i="6"/>
  <c r="E30" i="6"/>
  <c r="A31" i="6"/>
  <c r="B31" i="6"/>
  <c r="D31" i="6"/>
  <c r="E31" i="6"/>
  <c r="A32" i="6"/>
  <c r="B32" i="6"/>
  <c r="D32" i="6"/>
  <c r="E32" i="6"/>
  <c r="A33" i="6"/>
  <c r="B33" i="6"/>
  <c r="C33" i="6"/>
  <c r="E33" i="6"/>
  <c r="A34" i="6"/>
  <c r="B34" i="6"/>
  <c r="D34" i="6"/>
  <c r="E34" i="6"/>
  <c r="A35" i="6"/>
  <c r="B35" i="6"/>
  <c r="D35" i="6"/>
  <c r="E35" i="6"/>
  <c r="A36" i="6"/>
  <c r="B36" i="6"/>
  <c r="D36" i="6"/>
  <c r="E36" i="6"/>
  <c r="A37" i="6"/>
  <c r="B37" i="6"/>
  <c r="D37" i="6"/>
  <c r="E37" i="6"/>
  <c r="A38" i="6"/>
  <c r="B38" i="6"/>
  <c r="D38" i="6"/>
  <c r="E38" i="6"/>
  <c r="A39" i="6"/>
  <c r="B39" i="6"/>
  <c r="D39" i="6"/>
  <c r="E39" i="6"/>
  <c r="A40" i="6"/>
  <c r="B40" i="6"/>
  <c r="D40" i="6"/>
  <c r="E40" i="6"/>
  <c r="A41" i="6"/>
  <c r="B41" i="6"/>
  <c r="D41" i="6"/>
  <c r="E41" i="6"/>
  <c r="A42" i="6"/>
  <c r="B42" i="6"/>
  <c r="D42" i="6"/>
  <c r="E42" i="6"/>
  <c r="A43" i="6"/>
  <c r="B43" i="6"/>
  <c r="D43" i="6"/>
  <c r="E43" i="6"/>
  <c r="A44" i="6"/>
  <c r="B44" i="6"/>
  <c r="D44" i="6"/>
  <c r="E44" i="6"/>
  <c r="A45" i="6"/>
  <c r="B45" i="6"/>
  <c r="D45" i="6"/>
  <c r="E45" i="6"/>
  <c r="A46" i="6"/>
  <c r="B46" i="6"/>
  <c r="D46" i="6"/>
  <c r="E46" i="6"/>
  <c r="A47" i="6"/>
  <c r="B47" i="6"/>
  <c r="D47" i="6"/>
  <c r="E47" i="6"/>
  <c r="A48" i="6"/>
  <c r="B48" i="6"/>
  <c r="D48" i="6"/>
  <c r="E48" i="6"/>
  <c r="A49" i="6"/>
  <c r="B49" i="6"/>
  <c r="D49" i="6"/>
  <c r="E49" i="6"/>
  <c r="A50" i="6"/>
  <c r="B50" i="6"/>
  <c r="D50" i="6"/>
  <c r="E50" i="6"/>
  <c r="A51" i="6"/>
  <c r="B51" i="6"/>
  <c r="D51" i="6"/>
  <c r="E51" i="6"/>
  <c r="A52" i="6"/>
  <c r="B52" i="6"/>
  <c r="D52" i="6"/>
  <c r="E52" i="6"/>
  <c r="A53" i="6"/>
  <c r="B53" i="6"/>
  <c r="D53" i="6"/>
  <c r="E53" i="6"/>
  <c r="A54" i="6"/>
  <c r="B54" i="6"/>
  <c r="D54" i="6"/>
  <c r="E54" i="6"/>
  <c r="A55" i="6"/>
  <c r="B55" i="6"/>
  <c r="D55" i="6"/>
  <c r="E55" i="6"/>
  <c r="A56" i="6"/>
  <c r="B56" i="6"/>
  <c r="D56" i="6"/>
  <c r="E56" i="6"/>
  <c r="A57" i="6"/>
  <c r="B57" i="6"/>
  <c r="D57" i="6"/>
  <c r="E57" i="6"/>
  <c r="A58" i="6"/>
  <c r="B58" i="6"/>
  <c r="D58" i="6"/>
  <c r="E58" i="6"/>
  <c r="A59" i="6"/>
  <c r="B59" i="6"/>
  <c r="D59" i="6"/>
  <c r="E59" i="6"/>
  <c r="A60" i="6"/>
  <c r="B60" i="6"/>
  <c r="D60" i="6"/>
  <c r="E60" i="6"/>
  <c r="A61" i="6"/>
  <c r="B61" i="6"/>
  <c r="D61" i="6"/>
  <c r="E61" i="6"/>
  <c r="A62" i="6"/>
  <c r="B62" i="6"/>
  <c r="C62" i="6"/>
  <c r="E62" i="6"/>
  <c r="A63" i="6"/>
  <c r="B63" i="6"/>
  <c r="C63" i="6"/>
  <c r="E63" i="6"/>
  <c r="A64" i="6"/>
  <c r="B64" i="6"/>
  <c r="D64" i="6"/>
  <c r="E64" i="6"/>
  <c r="A65" i="6"/>
  <c r="B65" i="6"/>
  <c r="D65" i="6"/>
  <c r="E65" i="6"/>
  <c r="A66" i="6"/>
  <c r="B66" i="6"/>
  <c r="D66" i="6"/>
  <c r="E66" i="6"/>
  <c r="A67" i="6"/>
  <c r="B67" i="6"/>
  <c r="D67" i="6"/>
  <c r="E67" i="6"/>
  <c r="A68" i="6"/>
  <c r="B68" i="6"/>
  <c r="D68" i="6"/>
  <c r="E68" i="6"/>
  <c r="A69" i="6"/>
  <c r="B69" i="6"/>
  <c r="D69" i="6"/>
  <c r="E69" i="6"/>
  <c r="A70" i="6"/>
  <c r="B70" i="6"/>
  <c r="D70" i="6"/>
  <c r="E70" i="6"/>
  <c r="A71" i="6"/>
  <c r="B71" i="6"/>
  <c r="C71" i="6"/>
  <c r="E71" i="6"/>
  <c r="A72" i="6"/>
  <c r="B72" i="6"/>
  <c r="C72" i="6"/>
  <c r="E72" i="6"/>
  <c r="A73" i="6"/>
  <c r="B73" i="6"/>
  <c r="D73" i="6"/>
  <c r="E73" i="6"/>
  <c r="A74" i="6"/>
  <c r="B74" i="6"/>
  <c r="D74" i="6"/>
  <c r="E74" i="6"/>
  <c r="A75" i="6"/>
  <c r="B75" i="6"/>
  <c r="C75" i="6"/>
  <c r="A76" i="6"/>
  <c r="B76" i="6"/>
  <c r="F76" i="6"/>
  <c r="A77" i="6"/>
  <c r="B77" i="6"/>
  <c r="F77" i="6"/>
  <c r="A78" i="6"/>
  <c r="B78" i="6"/>
  <c r="D78" i="6"/>
  <c r="A79" i="6"/>
  <c r="F79" i="6"/>
  <c r="B79" i="6"/>
  <c r="E5" i="6"/>
  <c r="D5" i="6"/>
  <c r="B5" i="6"/>
  <c r="A5" i="6"/>
  <c r="E6" i="6"/>
  <c r="D6" i="6"/>
  <c r="B6" i="6"/>
  <c r="A6" i="6"/>
  <c r="E7" i="6"/>
  <c r="D7" i="6"/>
  <c r="B7" i="6"/>
  <c r="A7" i="6"/>
  <c r="E4" i="6"/>
  <c r="D4" i="6"/>
  <c r="B4" i="6"/>
  <c r="A4" i="6"/>
</calcChain>
</file>

<file path=xl/sharedStrings.xml><?xml version="1.0" encoding="utf-8"?>
<sst xmlns="http://schemas.openxmlformats.org/spreadsheetml/2006/main" count="10116" uniqueCount="224">
  <si>
    <t>Center Panel Profile Minimum Sizes</t>
  </si>
  <si>
    <t>Panel Profile</t>
  </si>
  <si>
    <t>Minimum Center Panel Width &amp; Height</t>
  </si>
  <si>
    <t>Old Number</t>
  </si>
  <si>
    <t>New Number</t>
  </si>
  <si>
    <t>10mm Thick Panels</t>
  </si>
  <si>
    <t>16mm Thick Panels</t>
  </si>
  <si>
    <t>19mm Thick Panels</t>
  </si>
  <si>
    <t>Other Panel Thickness</t>
  </si>
  <si>
    <t>N/A</t>
  </si>
  <si>
    <t>10mm Edge Thickness</t>
  </si>
  <si>
    <t>15mm Edge Thickness</t>
  </si>
  <si>
    <t>Applied Molding-Center Panel Compatability</t>
  </si>
  <si>
    <t>#101</t>
  </si>
  <si>
    <t>#102</t>
  </si>
  <si>
    <t>#386</t>
  </si>
  <si>
    <t>#387</t>
  </si>
  <si>
    <t>#807</t>
  </si>
  <si>
    <t>#826</t>
  </si>
  <si>
    <t>#827</t>
  </si>
  <si>
    <t>#873</t>
  </si>
  <si>
    <t>#876</t>
  </si>
  <si>
    <t>#890</t>
  </si>
  <si>
    <t>#918</t>
  </si>
  <si>
    <t>#945</t>
  </si>
  <si>
    <t>#951</t>
  </si>
  <si>
    <t>#954</t>
  </si>
  <si>
    <t>#970</t>
  </si>
  <si>
    <t>#987</t>
  </si>
  <si>
    <t>#1015</t>
  </si>
  <si>
    <t>#1023</t>
  </si>
  <si>
    <t>#1041</t>
  </si>
  <si>
    <t>#1042</t>
  </si>
  <si>
    <t>#1088</t>
  </si>
  <si>
    <t>#1091</t>
  </si>
  <si>
    <t>#1112</t>
  </si>
  <si>
    <t>#1121</t>
  </si>
  <si>
    <t>#1126</t>
  </si>
  <si>
    <t>#1138</t>
  </si>
  <si>
    <t>#1139</t>
  </si>
  <si>
    <t>#1144</t>
  </si>
  <si>
    <t>#1145</t>
  </si>
  <si>
    <t>#1148</t>
  </si>
  <si>
    <t>#1170</t>
  </si>
  <si>
    <t>#1174</t>
  </si>
  <si>
    <t>#1175</t>
  </si>
  <si>
    <t>#1205</t>
  </si>
  <si>
    <t>#1208</t>
  </si>
  <si>
    <t>#1210</t>
  </si>
  <si>
    <t>#1249</t>
  </si>
  <si>
    <t>#1251</t>
  </si>
  <si>
    <t>#1252</t>
  </si>
  <si>
    <t>#1275</t>
  </si>
  <si>
    <t>#1276</t>
  </si>
  <si>
    <t>#1280</t>
  </si>
  <si>
    <t>#1330</t>
  </si>
  <si>
    <t>#1331</t>
  </si>
  <si>
    <t>#1344</t>
  </si>
  <si>
    <t>#1355</t>
  </si>
  <si>
    <t>#1356</t>
  </si>
  <si>
    <t>Applied Molding Outside Edge Options for Drawer Front Profiles</t>
  </si>
  <si>
    <t>D35</t>
  </si>
  <si>
    <t>D43</t>
  </si>
  <si>
    <t>D63</t>
  </si>
  <si>
    <t>D64</t>
  </si>
  <si>
    <t>D68</t>
  </si>
  <si>
    <t>D80</t>
  </si>
  <si>
    <t>D86</t>
  </si>
  <si>
    <t>D91</t>
  </si>
  <si>
    <t>D94</t>
  </si>
  <si>
    <t>D99</t>
  </si>
  <si>
    <t>D100</t>
  </si>
  <si>
    <t>D103</t>
  </si>
  <si>
    <t>D106</t>
  </si>
  <si>
    <t>D111</t>
  </si>
  <si>
    <t>D113</t>
  </si>
  <si>
    <t>D114</t>
  </si>
  <si>
    <t>D121</t>
  </si>
  <si>
    <t>D122</t>
  </si>
  <si>
    <t>D124</t>
  </si>
  <si>
    <t>D132</t>
  </si>
  <si>
    <t>D133</t>
  </si>
  <si>
    <t>Included in this workbook are the following charts:</t>
  </si>
  <si>
    <t>Click on the tabs at the bottom of the screen to view each chart or</t>
  </si>
  <si>
    <t>Click on any link below to go directly to each chart.</t>
  </si>
  <si>
    <t>Center Panel - Applied Molding</t>
  </si>
  <si>
    <t>Center Panel - Minimum Size</t>
  </si>
  <si>
    <t>Drawer Front - OSE (AM)</t>
  </si>
  <si>
    <r>
      <t xml:space="preserve">           This is the </t>
    </r>
    <r>
      <rPr>
        <b/>
        <u/>
        <sz val="12"/>
        <rFont val="Arial"/>
        <family val="2"/>
      </rPr>
      <t>Overall</t>
    </r>
    <r>
      <rPr>
        <sz val="12"/>
        <rFont val="Arial"/>
        <family val="2"/>
      </rPr>
      <t xml:space="preserve"> size of the panel, </t>
    </r>
    <r>
      <rPr>
        <b/>
        <u/>
        <sz val="12"/>
        <rFont val="Arial"/>
        <family val="2"/>
      </rPr>
      <t>not</t>
    </r>
    <r>
      <rPr>
        <sz val="12"/>
        <rFont val="Arial"/>
        <family val="2"/>
      </rPr>
      <t xml:space="preserve"> the opening size of the panel.</t>
    </r>
  </si>
  <si>
    <t>D136</t>
  </si>
  <si>
    <t>D142</t>
  </si>
  <si>
    <t>D150</t>
  </si>
  <si>
    <t>D155</t>
  </si>
  <si>
    <t>D156</t>
  </si>
  <si>
    <t>#881</t>
  </si>
  <si>
    <t>#1008</t>
  </si>
  <si>
    <t>#1089</t>
  </si>
  <si>
    <t>#1107</t>
  </si>
  <si>
    <t>#1108</t>
  </si>
  <si>
    <t>#1168</t>
  </si>
  <si>
    <t>#1169</t>
  </si>
  <si>
    <t>#1216</t>
  </si>
  <si>
    <t>#1360</t>
  </si>
  <si>
    <t>#1363</t>
  </si>
  <si>
    <t>#1372</t>
  </si>
  <si>
    <t>#1373</t>
  </si>
  <si>
    <t>#1625</t>
  </si>
  <si>
    <t>#1629</t>
  </si>
  <si>
    <t>#1634</t>
  </si>
  <si>
    <t>#1657</t>
  </si>
  <si>
    <t>#1661</t>
  </si>
  <si>
    <t>#1663</t>
  </si>
  <si>
    <t>#1664</t>
  </si>
  <si>
    <t>#1670</t>
  </si>
  <si>
    <t>#1681</t>
  </si>
  <si>
    <t>#1685</t>
  </si>
  <si>
    <t>#1690</t>
  </si>
  <si>
    <t>#1692</t>
  </si>
  <si>
    <t>#1699</t>
  </si>
  <si>
    <t>#1714</t>
  </si>
  <si>
    <t>#1717</t>
  </si>
  <si>
    <t>#1718</t>
  </si>
  <si>
    <t>#1721</t>
  </si>
  <si>
    <t>#1722</t>
  </si>
  <si>
    <t>#1729</t>
  </si>
  <si>
    <t>#1734</t>
  </si>
  <si>
    <t>#1745</t>
  </si>
  <si>
    <t>#1746</t>
  </si>
  <si>
    <t>#1752</t>
  </si>
  <si>
    <t>#1755</t>
  </si>
  <si>
    <t>#1770</t>
  </si>
  <si>
    <t>#1777</t>
  </si>
  <si>
    <t>#1806</t>
  </si>
  <si>
    <t>#1809</t>
  </si>
  <si>
    <t>#1811</t>
  </si>
  <si>
    <t>#1831</t>
  </si>
  <si>
    <t>#1832</t>
  </si>
  <si>
    <t>#1834</t>
  </si>
  <si>
    <t>#1858</t>
  </si>
  <si>
    <t>#1861</t>
  </si>
  <si>
    <t>#1862</t>
  </si>
  <si>
    <t>#1864</t>
  </si>
  <si>
    <t>#1875</t>
  </si>
  <si>
    <t>#1876</t>
  </si>
  <si>
    <t>#1880</t>
  </si>
  <si>
    <t>#1881</t>
  </si>
  <si>
    <t>#1903</t>
  </si>
  <si>
    <t>#1905</t>
  </si>
  <si>
    <t>#1907</t>
  </si>
  <si>
    <t>#1908</t>
  </si>
  <si>
    <t>#1912</t>
  </si>
  <si>
    <t>#1913</t>
  </si>
  <si>
    <t>#1922</t>
  </si>
  <si>
    <t>#1927</t>
  </si>
  <si>
    <t>#1931</t>
  </si>
  <si>
    <t>#1970</t>
  </si>
  <si>
    <t>#2007</t>
  </si>
  <si>
    <t>#2022</t>
  </si>
  <si>
    <t>#2043</t>
  </si>
  <si>
    <t>#2053</t>
  </si>
  <si>
    <t>#2054</t>
  </si>
  <si>
    <t>#2056</t>
  </si>
  <si>
    <t>#2057</t>
  </si>
  <si>
    <t>#2075</t>
  </si>
  <si>
    <t>#2079</t>
  </si>
  <si>
    <t>No</t>
  </si>
  <si>
    <t>Yes</t>
  </si>
  <si>
    <t>MDF Only</t>
  </si>
  <si>
    <t>D159</t>
  </si>
  <si>
    <t>D165</t>
  </si>
  <si>
    <t>D171</t>
  </si>
  <si>
    <t>D173</t>
  </si>
  <si>
    <t>D177</t>
  </si>
  <si>
    <t>D178</t>
  </si>
  <si>
    <t>D179</t>
  </si>
  <si>
    <t>D183</t>
  </si>
  <si>
    <t>D184</t>
  </si>
  <si>
    <t>D185</t>
  </si>
  <si>
    <t>D186</t>
  </si>
  <si>
    <t>D187</t>
  </si>
  <si>
    <t>D188</t>
  </si>
  <si>
    <t>D189</t>
  </si>
  <si>
    <t>D190</t>
  </si>
  <si>
    <t>D191</t>
  </si>
  <si>
    <t>D192</t>
  </si>
  <si>
    <t>D193</t>
  </si>
  <si>
    <t>D194</t>
  </si>
  <si>
    <t>D196</t>
  </si>
  <si>
    <t>D195</t>
  </si>
  <si>
    <t>D197</t>
  </si>
  <si>
    <t>D198</t>
  </si>
  <si>
    <t>D199</t>
  </si>
  <si>
    <t>D201</t>
  </si>
  <si>
    <t>D202</t>
  </si>
  <si>
    <t>D204</t>
  </si>
  <si>
    <t>D206</t>
  </si>
  <si>
    <t>D207</t>
  </si>
  <si>
    <t>D209</t>
  </si>
  <si>
    <t>D211</t>
  </si>
  <si>
    <t>D212</t>
  </si>
  <si>
    <t>D215</t>
  </si>
  <si>
    <t>19mm
Thick Panels
(Old World)</t>
  </si>
  <si>
    <t>Center Panel Profile Minimum Sizes - Old World</t>
  </si>
  <si>
    <t>Minimum Width &amp; Height</t>
  </si>
  <si>
    <t>10mm and 14mm
Thick Panels</t>
  </si>
  <si>
    <t>16mm and 19mm
Thick Panels</t>
  </si>
  <si>
    <t>Thickness</t>
  </si>
  <si>
    <t>Other Panels</t>
  </si>
  <si>
    <t>11.6mm</t>
  </si>
  <si>
    <t>14.5mm</t>
  </si>
  <si>
    <t>9.0mm</t>
  </si>
  <si>
    <t>15.0mm</t>
  </si>
  <si>
    <t>17.7mm</t>
  </si>
  <si>
    <t>20.6mm</t>
  </si>
  <si>
    <t>11.5mm</t>
  </si>
  <si>
    <t>14.7mm</t>
  </si>
  <si>
    <t>17.9mm</t>
  </si>
  <si>
    <t>28.6 Thick S &amp; R</t>
  </si>
  <si>
    <t>25.4 Thick S &amp; R</t>
  </si>
  <si>
    <t>31.8 Thick S &amp; R</t>
  </si>
  <si>
    <t xml:space="preserve">           This chart is in the process of being updated refer to</t>
  </si>
  <si>
    <r>
      <t xml:space="preserve">                </t>
    </r>
    <r>
      <rPr>
        <b/>
        <sz val="12"/>
        <color rgb="FFFF0000"/>
        <rFont val="Arial"/>
        <family val="2"/>
      </rPr>
      <t xml:space="preserve">Applied Molding-Stile &amp; Rail &amp; Miter Profile Compatability.xls  </t>
    </r>
    <r>
      <rPr>
        <sz val="12"/>
        <rFont val="Arial"/>
        <family val="2"/>
      </rPr>
      <t xml:space="preserve"> chart.</t>
    </r>
  </si>
  <si>
    <t>Drawer Front Profiles Look "C" Edge Thickness</t>
  </si>
  <si>
    <t>Drawer Front - Look "C" Edge Thick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</si>
</sst>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2"/>
      <name val="Times New Roman"/>
    </font>
    <font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u/>
      <sz val="14"/>
      <color indexed="12"/>
      <name val="Arial"/>
      <family val="2"/>
    </font>
    <font>
      <u/>
      <sz val="12"/>
      <color indexed="12"/>
      <name val="Times New Roman"/>
      <family val="1"/>
    </font>
    <font>
      <b/>
      <u/>
      <sz val="12"/>
      <name val="Arial"/>
      <family val="2"/>
    </font>
    <font>
      <b/>
      <sz val="11"/>
      <color rgb="FF008000"/>
      <name val="Arial"/>
      <family val="2"/>
    </font>
    <font>
      <b/>
      <sz val="12"/>
      <color rgb="FFC00000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rgb="FF00B0F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465926084170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6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1" fontId="5" fillId="0" borderId="5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0" borderId="8" xfId="0" applyNumberFormat="1" applyFont="1" applyFill="1" applyBorder="1" applyAlignment="1">
      <alignment horizontal="center"/>
    </xf>
    <xf numFmtId="1" fontId="5" fillId="0" borderId="9" xfId="0" applyNumberFormat="1" applyFont="1" applyFill="1" applyBorder="1" applyAlignment="1">
      <alignment horizontal="center"/>
    </xf>
    <xf numFmtId="1" fontId="5" fillId="0" borderId="10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9" fillId="0" borderId="8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0" fillId="0" borderId="0" xfId="0" applyFont="1" applyProtection="1">
      <protection locked="0"/>
    </xf>
    <xf numFmtId="0" fontId="12" fillId="0" borderId="0" xfId="1" applyFont="1" applyAlignment="1" applyProtection="1">
      <protection locked="0"/>
    </xf>
    <xf numFmtId="0" fontId="3" fillId="0" borderId="0" xfId="0" applyFont="1" applyProtection="1"/>
    <xf numFmtId="0" fontId="11" fillId="0" borderId="0" xfId="1" applyFont="1" applyAlignment="1" applyProtection="1"/>
    <xf numFmtId="0" fontId="12" fillId="0" borderId="0" xfId="1" applyFont="1" applyAlignment="1" applyProtection="1"/>
    <xf numFmtId="0" fontId="10" fillId="0" borderId="0" xfId="0" applyFont="1" applyProtection="1"/>
    <xf numFmtId="0" fontId="11" fillId="0" borderId="0" xfId="0" applyFont="1" applyProtection="1"/>
    <xf numFmtId="0" fontId="0" fillId="0" borderId="0" xfId="0" applyFill="1"/>
    <xf numFmtId="0" fontId="6" fillId="2" borderId="12" xfId="0" applyFont="1" applyFill="1" applyBorder="1" applyAlignment="1">
      <alignment horizontal="center"/>
    </xf>
    <xf numFmtId="1" fontId="5" fillId="2" borderId="8" xfId="0" applyNumberFormat="1" applyFont="1" applyFill="1" applyBorder="1" applyAlignment="1">
      <alignment horizont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1" fontId="5" fillId="2" borderId="19" xfId="0" applyNumberFormat="1" applyFont="1" applyFill="1" applyBorder="1" applyAlignment="1">
      <alignment horizontal="center"/>
    </xf>
    <xf numFmtId="1" fontId="5" fillId="2" borderId="16" xfId="0" applyNumberFormat="1" applyFont="1" applyFill="1" applyBorder="1" applyAlignment="1">
      <alignment horizontal="center"/>
    </xf>
    <xf numFmtId="1" fontId="5" fillId="2" borderId="20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0" borderId="1" xfId="0" applyFont="1" applyBorder="1"/>
    <xf numFmtId="0" fontId="15" fillId="2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1" fontId="5" fillId="0" borderId="31" xfId="0" applyNumberFormat="1" applyFont="1" applyFill="1" applyBorder="1" applyAlignment="1">
      <alignment horizontal="center"/>
    </xf>
    <xf numFmtId="1" fontId="5" fillId="0" borderId="32" xfId="0" applyNumberFormat="1" applyFont="1" applyFill="1" applyBorder="1" applyAlignment="1">
      <alignment horizontal="center"/>
    </xf>
    <xf numFmtId="1" fontId="5" fillId="0" borderId="33" xfId="0" applyNumberFormat="1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1" fontId="5" fillId="0" borderId="35" xfId="0" applyNumberFormat="1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1" fontId="5" fillId="0" borderId="36" xfId="0" applyNumberFormat="1" applyFont="1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1" fontId="5" fillId="0" borderId="39" xfId="0" applyNumberFormat="1" applyFont="1" applyFill="1" applyBorder="1" applyAlignment="1">
      <alignment horizontal="center"/>
    </xf>
    <xf numFmtId="1" fontId="5" fillId="0" borderId="40" xfId="0" applyNumberFormat="1" applyFont="1" applyFill="1" applyBorder="1" applyAlignment="1">
      <alignment horizontal="center"/>
    </xf>
    <xf numFmtId="164" fontId="5" fillId="0" borderId="31" xfId="0" applyNumberFormat="1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1" fontId="5" fillId="0" borderId="42" xfId="0" applyNumberFormat="1" applyFont="1" applyFill="1" applyBorder="1" applyAlignment="1">
      <alignment horizontal="center"/>
    </xf>
    <xf numFmtId="1" fontId="5" fillId="0" borderId="29" xfId="0" applyNumberFormat="1" applyFont="1" applyFill="1" applyBorder="1" applyAlignment="1">
      <alignment horizontal="center"/>
    </xf>
    <xf numFmtId="1" fontId="5" fillId="0" borderId="30" xfId="0" applyNumberFormat="1" applyFont="1" applyFill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/>
    </xf>
    <xf numFmtId="1" fontId="5" fillId="3" borderId="35" xfId="0" applyNumberFormat="1" applyFont="1" applyFill="1" applyBorder="1" applyAlignment="1">
      <alignment horizontal="center"/>
    </xf>
    <xf numFmtId="1" fontId="5" fillId="3" borderId="31" xfId="0" applyNumberFormat="1" applyFont="1" applyFill="1" applyBorder="1" applyAlignment="1">
      <alignment horizontal="center"/>
    </xf>
    <xf numFmtId="1" fontId="5" fillId="3" borderId="32" xfId="0" applyNumberFormat="1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6" fillId="0" borderId="54" xfId="0" applyFont="1" applyFill="1" applyBorder="1" applyAlignment="1">
      <alignment horizontal="center"/>
    </xf>
    <xf numFmtId="1" fontId="5" fillId="0" borderId="54" xfId="0" applyNumberFormat="1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1" fontId="5" fillId="0" borderId="55" xfId="0" applyNumberFormat="1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6" fillId="3" borderId="55" xfId="0" applyFont="1" applyFill="1" applyBorder="1" applyAlignment="1">
      <alignment horizontal="center"/>
    </xf>
    <xf numFmtId="1" fontId="5" fillId="3" borderId="55" xfId="0" applyNumberFormat="1" applyFont="1" applyFill="1" applyBorder="1" applyAlignment="1">
      <alignment horizontal="center"/>
    </xf>
    <xf numFmtId="0" fontId="0" fillId="0" borderId="31" xfId="0" applyBorder="1"/>
    <xf numFmtId="164" fontId="5" fillId="0" borderId="55" xfId="0" applyNumberFormat="1" applyFont="1" applyFill="1" applyBorder="1" applyAlignment="1">
      <alignment horizontal="center"/>
    </xf>
    <xf numFmtId="0" fontId="0" fillId="0" borderId="56" xfId="0" applyBorder="1"/>
    <xf numFmtId="164" fontId="5" fillId="0" borderId="57" xfId="0" applyNumberFormat="1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16" fillId="0" borderId="55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7" fillId="0" borderId="0" xfId="1" applyFont="1" applyAlignment="1" applyProtection="1"/>
    <xf numFmtId="0" fontId="18" fillId="0" borderId="8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6" fillId="0" borderId="59" xfId="0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0" fontId="3" fillId="0" borderId="0" xfId="0" applyFont="1" applyFill="1"/>
    <xf numFmtId="0" fontId="18" fillId="4" borderId="8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center"/>
    </xf>
    <xf numFmtId="0" fontId="2" fillId="0" borderId="0" xfId="0" applyFont="1"/>
    <xf numFmtId="0" fontId="21" fillId="0" borderId="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73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lor rgb="FFC0000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8000"/>
      </font>
    </dxf>
  </dxfs>
  <tableStyles count="0" defaultTableStyle="TableStyleMedium9" defaultPivotStyle="PivotStyleLight16"/>
  <colors>
    <mruColors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%20ENGINEERING\Compatibility%20Charts\Updated%20Compatibility%20Files\All%20Calcula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%20ENGINEERING\Compatibility%20Charts\Updated%20Compatibility%20Files\All%20Calcul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side Edges"/>
      <sheetName val="Miter Profiles"/>
      <sheetName val="Drawer Front Profiles"/>
      <sheetName val="Panel Profiles"/>
      <sheetName val="Stile &amp; Rail Profiles"/>
      <sheetName val="Compatibility Values"/>
      <sheetName val="Revisions"/>
    </sheetNames>
    <sheetDataSet>
      <sheetData sheetId="0"/>
      <sheetData sheetId="1"/>
      <sheetData sheetId="2">
        <row r="3">
          <cell r="A3" t="str">
            <v>246RP</v>
          </cell>
          <cell r="B3" t="str">
            <v>300-19RP</v>
          </cell>
          <cell r="C3">
            <v>10</v>
          </cell>
          <cell r="D3">
            <v>0.62472324000000001</v>
          </cell>
        </row>
        <row r="4">
          <cell r="A4" t="str">
            <v>215RP</v>
          </cell>
          <cell r="B4" t="str">
            <v>300-25RP</v>
          </cell>
          <cell r="C4">
            <v>10</v>
          </cell>
          <cell r="D4">
            <v>0.44072386000000002</v>
          </cell>
        </row>
        <row r="5">
          <cell r="A5" t="str">
            <v>201RP</v>
          </cell>
          <cell r="B5" t="str">
            <v>300-32RP</v>
          </cell>
          <cell r="C5">
            <v>10</v>
          </cell>
          <cell r="D5">
            <v>6.7907238599999999</v>
          </cell>
        </row>
        <row r="6">
          <cell r="A6" t="str">
            <v>N/A</v>
          </cell>
          <cell r="B6" t="str">
            <v>300-38RP</v>
          </cell>
          <cell r="C6">
            <v>10</v>
          </cell>
          <cell r="D6">
            <v>13.14072386</v>
          </cell>
        </row>
        <row r="7">
          <cell r="A7" t="str">
            <v>N/A</v>
          </cell>
          <cell r="B7" t="str">
            <v>300-44RP</v>
          </cell>
          <cell r="C7">
            <v>10</v>
          </cell>
          <cell r="D7">
            <v>19.490723859999999</v>
          </cell>
        </row>
        <row r="8">
          <cell r="A8" t="str">
            <v>N/A</v>
          </cell>
          <cell r="B8" t="str">
            <v>300-51RP</v>
          </cell>
          <cell r="C8">
            <v>10</v>
          </cell>
          <cell r="D8">
            <v>25.840723860000001</v>
          </cell>
        </row>
        <row r="9">
          <cell r="A9" t="str">
            <v>224RP</v>
          </cell>
          <cell r="B9" t="str">
            <v>301-06RP</v>
          </cell>
          <cell r="C9">
            <v>10</v>
          </cell>
          <cell r="D9">
            <v>0.40201411999999997</v>
          </cell>
        </row>
        <row r="10">
          <cell r="A10" t="str">
            <v>207RP</v>
          </cell>
          <cell r="B10" t="str">
            <v>301-13RP</v>
          </cell>
          <cell r="C10">
            <v>10</v>
          </cell>
          <cell r="D10">
            <v>2.28311558</v>
          </cell>
        </row>
        <row r="11">
          <cell r="A11" t="str">
            <v>206RP</v>
          </cell>
          <cell r="B11" t="str">
            <v>301-19RP</v>
          </cell>
          <cell r="C11">
            <v>10</v>
          </cell>
          <cell r="D11">
            <v>8.6331155800000001</v>
          </cell>
        </row>
        <row r="12">
          <cell r="A12" t="str">
            <v>204RP</v>
          </cell>
          <cell r="B12" t="str">
            <v>301-25RP</v>
          </cell>
          <cell r="C12">
            <v>10</v>
          </cell>
          <cell r="D12">
            <v>14.98311558</v>
          </cell>
        </row>
        <row r="13">
          <cell r="A13" t="str">
            <v>219RP</v>
          </cell>
          <cell r="B13" t="str">
            <v>301-32RP</v>
          </cell>
          <cell r="C13">
            <v>10</v>
          </cell>
          <cell r="D13">
            <v>21.333115580000001</v>
          </cell>
        </row>
        <row r="14">
          <cell r="A14" t="str">
            <v>N/A</v>
          </cell>
          <cell r="B14" t="str">
            <v>302-13RP</v>
          </cell>
          <cell r="C14">
            <v>10</v>
          </cell>
          <cell r="D14">
            <v>1.9260141200000001</v>
          </cell>
        </row>
        <row r="15">
          <cell r="A15" t="str">
            <v>N/A</v>
          </cell>
          <cell r="B15" t="str">
            <v>302-19RP</v>
          </cell>
          <cell r="C15">
            <v>10</v>
          </cell>
          <cell r="D15">
            <v>0.40201411999999997</v>
          </cell>
        </row>
        <row r="16">
          <cell r="A16" t="str">
            <v>209RP</v>
          </cell>
          <cell r="B16" t="str">
            <v>302-25RP</v>
          </cell>
          <cell r="C16">
            <v>10</v>
          </cell>
          <cell r="D16">
            <v>0.39152900000000002</v>
          </cell>
        </row>
        <row r="17">
          <cell r="A17" t="str">
            <v>203RP</v>
          </cell>
          <cell r="B17" t="str">
            <v>302-32RP</v>
          </cell>
          <cell r="C17">
            <v>10</v>
          </cell>
          <cell r="D17">
            <v>0.39152900000000002</v>
          </cell>
        </row>
        <row r="18">
          <cell r="A18" t="str">
            <v>240RP</v>
          </cell>
          <cell r="B18" t="str">
            <v>302-38RP</v>
          </cell>
          <cell r="C18">
            <v>10</v>
          </cell>
          <cell r="D18">
            <v>0.40201411999999997</v>
          </cell>
        </row>
        <row r="19">
          <cell r="A19" t="str">
            <v>229RP</v>
          </cell>
          <cell r="B19" t="str">
            <v>302-44RP</v>
          </cell>
          <cell r="C19">
            <v>10</v>
          </cell>
          <cell r="D19">
            <v>0.40201411999999997</v>
          </cell>
        </row>
        <row r="20">
          <cell r="A20" t="str">
            <v>218RP</v>
          </cell>
          <cell r="B20" t="str">
            <v>302-51RP</v>
          </cell>
          <cell r="C20">
            <v>10</v>
          </cell>
          <cell r="D20">
            <v>0.40201411999999997</v>
          </cell>
        </row>
        <row r="21">
          <cell r="A21" t="str">
            <v>211RP</v>
          </cell>
          <cell r="B21" t="str">
            <v>303-25RP</v>
          </cell>
          <cell r="C21">
            <v>10</v>
          </cell>
          <cell r="D21">
            <v>0.18986190999999999</v>
          </cell>
        </row>
        <row r="22">
          <cell r="A22" t="str">
            <v>202RP</v>
          </cell>
          <cell r="B22" t="str">
            <v>303-32RP</v>
          </cell>
          <cell r="C22">
            <v>10</v>
          </cell>
          <cell r="D22">
            <v>6.5398619099999999</v>
          </cell>
        </row>
        <row r="23">
          <cell r="A23" t="str">
            <v>N/A</v>
          </cell>
          <cell r="B23" t="str">
            <v>303-38RP</v>
          </cell>
          <cell r="C23">
            <v>10</v>
          </cell>
          <cell r="D23">
            <v>12.88986191</v>
          </cell>
        </row>
        <row r="24">
          <cell r="A24" t="str">
            <v>N/A</v>
          </cell>
          <cell r="B24" t="str">
            <v>303-44RP</v>
          </cell>
          <cell r="C24">
            <v>10</v>
          </cell>
          <cell r="D24">
            <v>19.239861909999998</v>
          </cell>
        </row>
        <row r="25">
          <cell r="A25" t="str">
            <v>N/A</v>
          </cell>
          <cell r="B25" t="str">
            <v>304-19RP</v>
          </cell>
          <cell r="C25">
            <v>10</v>
          </cell>
          <cell r="D25">
            <v>0.40201411999999997</v>
          </cell>
        </row>
        <row r="26">
          <cell r="A26" t="str">
            <v>228RP</v>
          </cell>
          <cell r="B26" t="str">
            <v>304-25RP</v>
          </cell>
          <cell r="C26">
            <v>10</v>
          </cell>
          <cell r="D26">
            <v>0.40201411999999997</v>
          </cell>
        </row>
        <row r="27">
          <cell r="A27" t="str">
            <v>227RP</v>
          </cell>
          <cell r="B27" t="str">
            <v>304-32RP</v>
          </cell>
          <cell r="C27">
            <v>10</v>
          </cell>
          <cell r="D27">
            <v>0.40201411999999997</v>
          </cell>
        </row>
        <row r="28">
          <cell r="A28" t="str">
            <v>236RP</v>
          </cell>
          <cell r="B28" t="str">
            <v>304-38RP</v>
          </cell>
          <cell r="C28">
            <v>10</v>
          </cell>
          <cell r="D28">
            <v>0.40201411999999997</v>
          </cell>
        </row>
        <row r="29">
          <cell r="A29" t="str">
            <v>262RP</v>
          </cell>
          <cell r="B29" t="str">
            <v>304-51RP</v>
          </cell>
          <cell r="C29">
            <v>10</v>
          </cell>
          <cell r="D29">
            <v>0.40201411999999997</v>
          </cell>
        </row>
        <row r="30">
          <cell r="A30" t="str">
            <v>208RP</v>
          </cell>
          <cell r="B30" t="str">
            <v>305-19RP</v>
          </cell>
          <cell r="C30">
            <v>10</v>
          </cell>
          <cell r="D30">
            <v>0.39152900000000002</v>
          </cell>
        </row>
        <row r="31">
          <cell r="A31" t="str">
            <v>N/A</v>
          </cell>
          <cell r="B31" t="str">
            <v>305-25RP</v>
          </cell>
          <cell r="C31">
            <v>10</v>
          </cell>
          <cell r="D31">
            <v>6.7415289999999999</v>
          </cell>
        </row>
        <row r="32">
          <cell r="A32" t="str">
            <v>205RP</v>
          </cell>
          <cell r="B32" t="str">
            <v>305-32RP</v>
          </cell>
          <cell r="C32">
            <v>10</v>
          </cell>
          <cell r="D32">
            <v>13.091529</v>
          </cell>
        </row>
        <row r="33">
          <cell r="A33" t="str">
            <v>272RP</v>
          </cell>
          <cell r="B33" t="str">
            <v>305-38RP</v>
          </cell>
          <cell r="C33">
            <v>10</v>
          </cell>
          <cell r="D33">
            <v>19.449380560000002</v>
          </cell>
        </row>
        <row r="34">
          <cell r="A34" t="str">
            <v>249RP</v>
          </cell>
          <cell r="B34" t="str">
            <v>305-51RP</v>
          </cell>
          <cell r="C34">
            <v>10</v>
          </cell>
          <cell r="D34">
            <v>32.168777939999998</v>
          </cell>
        </row>
        <row r="35">
          <cell r="A35" t="str">
            <v>N/A</v>
          </cell>
          <cell r="B35" t="str">
            <v>306-19RP</v>
          </cell>
          <cell r="C35">
            <v>10</v>
          </cell>
          <cell r="D35">
            <v>10.495913359999999</v>
          </cell>
        </row>
        <row r="36">
          <cell r="A36" t="str">
            <v>210RP</v>
          </cell>
          <cell r="B36" t="str">
            <v>306-25RP</v>
          </cell>
          <cell r="C36">
            <v>10</v>
          </cell>
          <cell r="D36">
            <v>16.845912630000001</v>
          </cell>
        </row>
        <row r="37">
          <cell r="A37" t="str">
            <v>255RP</v>
          </cell>
          <cell r="B37" t="str">
            <v>306-32RP</v>
          </cell>
          <cell r="C37">
            <v>10</v>
          </cell>
          <cell r="D37">
            <v>23.195912629999999</v>
          </cell>
        </row>
        <row r="38">
          <cell r="A38" t="str">
            <v>N/A</v>
          </cell>
          <cell r="B38" t="str">
            <v>307-19RP</v>
          </cell>
          <cell r="C38">
            <v>10</v>
          </cell>
          <cell r="D38">
            <v>0.39152900000000002</v>
          </cell>
        </row>
        <row r="39">
          <cell r="A39" t="str">
            <v>212RP</v>
          </cell>
          <cell r="B39" t="str">
            <v>307-25RP</v>
          </cell>
          <cell r="C39">
            <v>10</v>
          </cell>
          <cell r="D39">
            <v>0.39152900000000002</v>
          </cell>
        </row>
        <row r="40">
          <cell r="A40" t="str">
            <v>241RP</v>
          </cell>
          <cell r="B40" t="str">
            <v>307-32RP</v>
          </cell>
          <cell r="C40">
            <v>10</v>
          </cell>
          <cell r="D40">
            <v>0.39152900000000002</v>
          </cell>
        </row>
        <row r="41">
          <cell r="A41" t="str">
            <v>N/A</v>
          </cell>
          <cell r="B41" t="str">
            <v>308-03RP</v>
          </cell>
          <cell r="C41">
            <v>10</v>
          </cell>
          <cell r="D41">
            <v>5.6331155800000001</v>
          </cell>
        </row>
        <row r="42">
          <cell r="A42" t="str">
            <v>N/A</v>
          </cell>
          <cell r="B42" t="str">
            <v>308-05RP</v>
          </cell>
          <cell r="D42">
            <v>3.9152899999999997E-2</v>
          </cell>
        </row>
        <row r="43">
          <cell r="A43" t="str">
            <v>235RP</v>
          </cell>
          <cell r="B43" t="str">
            <v>308-06RP</v>
          </cell>
          <cell r="C43">
            <v>10</v>
          </cell>
          <cell r="D43">
            <v>8.6331155800000001</v>
          </cell>
        </row>
        <row r="44">
          <cell r="A44" t="str">
            <v>234RP</v>
          </cell>
          <cell r="B44" t="str">
            <v>308-13RP</v>
          </cell>
          <cell r="C44">
            <v>10</v>
          </cell>
          <cell r="D44">
            <v>14.98311558</v>
          </cell>
        </row>
        <row r="45">
          <cell r="A45" t="str">
            <v>233RP</v>
          </cell>
          <cell r="B45" t="str">
            <v>308-19RP</v>
          </cell>
          <cell r="C45">
            <v>10</v>
          </cell>
          <cell r="D45">
            <v>21.333115580000001</v>
          </cell>
        </row>
        <row r="46">
          <cell r="A46" t="str">
            <v>232RP</v>
          </cell>
          <cell r="B46" t="str">
            <v>308-25RP</v>
          </cell>
          <cell r="C46">
            <v>10</v>
          </cell>
          <cell r="D46">
            <v>27.683115579999999</v>
          </cell>
        </row>
        <row r="47">
          <cell r="A47" t="str">
            <v>231RP</v>
          </cell>
          <cell r="B47" t="str">
            <v>308-32RP</v>
          </cell>
          <cell r="C47">
            <v>10</v>
          </cell>
          <cell r="D47">
            <v>34.03311558</v>
          </cell>
        </row>
        <row r="48">
          <cell r="A48" t="str">
            <v>213RP</v>
          </cell>
          <cell r="B48" t="str">
            <v>309-13RP</v>
          </cell>
          <cell r="C48">
            <v>10</v>
          </cell>
          <cell r="D48">
            <v>4.5104386500000002</v>
          </cell>
        </row>
        <row r="49">
          <cell r="A49" t="str">
            <v>N/A</v>
          </cell>
          <cell r="B49" t="str">
            <v>309-19RP</v>
          </cell>
          <cell r="C49">
            <v>10</v>
          </cell>
          <cell r="D49">
            <v>10.860438650000001</v>
          </cell>
        </row>
        <row r="50">
          <cell r="A50" t="str">
            <v>239RP</v>
          </cell>
          <cell r="B50" t="str">
            <v>309-25RP</v>
          </cell>
          <cell r="C50">
            <v>10</v>
          </cell>
          <cell r="D50">
            <v>17.21043865</v>
          </cell>
        </row>
        <row r="51">
          <cell r="A51" t="str">
            <v>238RP</v>
          </cell>
          <cell r="B51" t="str">
            <v>309-32RP</v>
          </cell>
          <cell r="C51">
            <v>10</v>
          </cell>
          <cell r="D51">
            <v>23.560438649999998</v>
          </cell>
        </row>
        <row r="52">
          <cell r="A52" t="str">
            <v>271RP</v>
          </cell>
          <cell r="B52" t="str">
            <v>310-25RP</v>
          </cell>
          <cell r="C52">
            <v>10</v>
          </cell>
          <cell r="D52">
            <v>3.08520964</v>
          </cell>
        </row>
        <row r="53">
          <cell r="A53" t="str">
            <v>243RP</v>
          </cell>
          <cell r="B53" t="str">
            <v>310-32RP</v>
          </cell>
          <cell r="C53">
            <v>10</v>
          </cell>
          <cell r="D53">
            <v>9.4352096400000001</v>
          </cell>
        </row>
        <row r="54">
          <cell r="A54" t="str">
            <v>220RP</v>
          </cell>
          <cell r="B54" t="str">
            <v>311-25RP</v>
          </cell>
          <cell r="C54">
            <v>10</v>
          </cell>
          <cell r="D54">
            <v>0.39152900000000002</v>
          </cell>
        </row>
        <row r="55">
          <cell r="A55" t="str">
            <v>214RP</v>
          </cell>
          <cell r="B55" t="str">
            <v>312-32RP</v>
          </cell>
          <cell r="C55">
            <v>10</v>
          </cell>
          <cell r="D55">
            <v>0.39152900000000002</v>
          </cell>
        </row>
        <row r="56">
          <cell r="A56" t="str">
            <v>242RP</v>
          </cell>
          <cell r="B56" t="str">
            <v>312-38RP</v>
          </cell>
          <cell r="C56">
            <v>10</v>
          </cell>
          <cell r="D56">
            <v>0.39152900000000002</v>
          </cell>
        </row>
        <row r="57">
          <cell r="A57" t="str">
            <v>217RP</v>
          </cell>
          <cell r="B57" t="str">
            <v>313-13RP</v>
          </cell>
          <cell r="C57">
            <v>10</v>
          </cell>
          <cell r="D57">
            <v>6.4129444400000004</v>
          </cell>
        </row>
        <row r="58">
          <cell r="A58" t="str">
            <v>237RP</v>
          </cell>
          <cell r="B58" t="str">
            <v>314-06RP</v>
          </cell>
          <cell r="C58">
            <v>10</v>
          </cell>
          <cell r="D58">
            <v>3.0000003199999998</v>
          </cell>
        </row>
        <row r="59">
          <cell r="A59" t="str">
            <v>244RP</v>
          </cell>
          <cell r="B59" t="str">
            <v>315-19RP</v>
          </cell>
          <cell r="C59">
            <v>10</v>
          </cell>
          <cell r="D59">
            <v>0.41250091999999999</v>
          </cell>
        </row>
        <row r="60">
          <cell r="A60" t="str">
            <v>216RP</v>
          </cell>
          <cell r="B60" t="str">
            <v>316-13RP</v>
          </cell>
          <cell r="C60">
            <v>10</v>
          </cell>
          <cell r="D60">
            <v>7.0276142500000001</v>
          </cell>
        </row>
        <row r="61">
          <cell r="A61" t="str">
            <v>245RP</v>
          </cell>
          <cell r="B61" t="str">
            <v>316-25RP</v>
          </cell>
          <cell r="C61">
            <v>10</v>
          </cell>
          <cell r="D61">
            <v>19.727614249999998</v>
          </cell>
        </row>
        <row r="62">
          <cell r="A62" t="str">
            <v>N/A</v>
          </cell>
          <cell r="B62" t="str">
            <v>316-32RP</v>
          </cell>
          <cell r="C62">
            <v>10</v>
          </cell>
          <cell r="D62">
            <v>26.07761425</v>
          </cell>
        </row>
        <row r="63">
          <cell r="A63" t="str">
            <v>225RP</v>
          </cell>
          <cell r="B63" t="str">
            <v>317-25RP</v>
          </cell>
          <cell r="C63">
            <v>10</v>
          </cell>
          <cell r="D63">
            <v>0.40201411999999997</v>
          </cell>
        </row>
        <row r="64">
          <cell r="A64" t="str">
            <v>N/A</v>
          </cell>
          <cell r="B64" t="str">
            <v>317-32RP</v>
          </cell>
          <cell r="C64">
            <v>10</v>
          </cell>
          <cell r="D64">
            <v>0.40201411999999997</v>
          </cell>
        </row>
        <row r="65">
          <cell r="A65" t="str">
            <v>226RP</v>
          </cell>
          <cell r="B65" t="str">
            <v>317-38RP</v>
          </cell>
          <cell r="C65">
            <v>10</v>
          </cell>
          <cell r="D65">
            <v>0.40201411999999997</v>
          </cell>
        </row>
        <row r="66">
          <cell r="A66" t="str">
            <v>221RP</v>
          </cell>
          <cell r="B66" t="str">
            <v>318-25RP</v>
          </cell>
          <cell r="C66">
            <v>15</v>
          </cell>
          <cell r="D66">
            <v>0.41249923999999999</v>
          </cell>
        </row>
        <row r="67">
          <cell r="A67" t="str">
            <v>222RP</v>
          </cell>
          <cell r="B67" t="str">
            <v>319-10RP</v>
          </cell>
          <cell r="C67">
            <v>15</v>
          </cell>
          <cell r="D67">
            <v>2.28311558</v>
          </cell>
        </row>
        <row r="68">
          <cell r="A68" t="str">
            <v>269RP</v>
          </cell>
          <cell r="B68" t="str">
            <v>320-25RP</v>
          </cell>
          <cell r="C68">
            <v>15</v>
          </cell>
          <cell r="D68">
            <v>0.41249923999999999</v>
          </cell>
        </row>
        <row r="69">
          <cell r="A69" t="str">
            <v>223RP</v>
          </cell>
          <cell r="B69" t="str">
            <v>320-32RP</v>
          </cell>
          <cell r="C69">
            <v>15</v>
          </cell>
          <cell r="D69">
            <v>0.41249923999999999</v>
          </cell>
        </row>
        <row r="70">
          <cell r="A70" t="str">
            <v>270RP</v>
          </cell>
          <cell r="B70" t="str">
            <v>320-44RP</v>
          </cell>
          <cell r="C70">
            <v>15</v>
          </cell>
          <cell r="D70">
            <v>0.41249923999999999</v>
          </cell>
        </row>
        <row r="71">
          <cell r="A71" t="str">
            <v>230RP</v>
          </cell>
          <cell r="B71" t="str">
            <v>321-32RP</v>
          </cell>
          <cell r="C71">
            <v>15</v>
          </cell>
          <cell r="D71">
            <v>0.41250091999999999</v>
          </cell>
        </row>
        <row r="72">
          <cell r="A72" t="str">
            <v>248RP</v>
          </cell>
          <cell r="B72" t="str">
            <v>322-25RP</v>
          </cell>
          <cell r="C72">
            <v>10</v>
          </cell>
          <cell r="D72">
            <v>2.4670678700000002</v>
          </cell>
        </row>
        <row r="73">
          <cell r="A73" t="str">
            <v>N/A</v>
          </cell>
          <cell r="B73" t="str">
            <v>322-32RP</v>
          </cell>
          <cell r="D73">
            <v>0.41250091999999999</v>
          </cell>
        </row>
        <row r="74">
          <cell r="A74" t="str">
            <v>247RP</v>
          </cell>
          <cell r="B74" t="str">
            <v>322-38RP</v>
          </cell>
          <cell r="C74">
            <v>10</v>
          </cell>
          <cell r="D74">
            <v>15.16706787</v>
          </cell>
        </row>
        <row r="75">
          <cell r="A75" t="str">
            <v>273RP</v>
          </cell>
          <cell r="B75" t="str">
            <v>323-25RP</v>
          </cell>
          <cell r="C75">
            <v>10</v>
          </cell>
          <cell r="D75">
            <v>0.58415929</v>
          </cell>
        </row>
        <row r="76">
          <cell r="A76" t="str">
            <v>250RP</v>
          </cell>
          <cell r="B76" t="str">
            <v>323-32RP</v>
          </cell>
          <cell r="C76">
            <v>10</v>
          </cell>
          <cell r="D76">
            <v>0.58415929</v>
          </cell>
        </row>
        <row r="77">
          <cell r="A77" t="str">
            <v>251RP</v>
          </cell>
          <cell r="B77" t="str">
            <v>325-25RP</v>
          </cell>
          <cell r="C77">
            <v>10</v>
          </cell>
          <cell r="D77">
            <v>9.3106662100000008</v>
          </cell>
        </row>
        <row r="78">
          <cell r="A78" t="str">
            <v>254RP</v>
          </cell>
          <cell r="B78" t="str">
            <v>326-19RP</v>
          </cell>
          <cell r="C78">
            <v>10</v>
          </cell>
          <cell r="D78">
            <v>7.0835479000000001</v>
          </cell>
        </row>
        <row r="79">
          <cell r="A79" t="str">
            <v>253RP</v>
          </cell>
          <cell r="B79" t="str">
            <v>326-25RP</v>
          </cell>
          <cell r="C79">
            <v>10</v>
          </cell>
          <cell r="D79">
            <v>13.433547900000001</v>
          </cell>
        </row>
        <row r="80">
          <cell r="A80" t="str">
            <v>252RP</v>
          </cell>
          <cell r="B80" t="str">
            <v>326-32RP</v>
          </cell>
          <cell r="C80">
            <v>10</v>
          </cell>
          <cell r="D80">
            <v>19.783547899999999</v>
          </cell>
        </row>
        <row r="81">
          <cell r="A81" t="str">
            <v>N/A</v>
          </cell>
          <cell r="B81" t="str">
            <v>326-51RP</v>
          </cell>
          <cell r="C81">
            <v>10</v>
          </cell>
          <cell r="D81">
            <v>38.833547899999999</v>
          </cell>
        </row>
        <row r="82">
          <cell r="A82" t="str">
            <v>259RP</v>
          </cell>
          <cell r="B82" t="str">
            <v>327-19RP</v>
          </cell>
          <cell r="C82">
            <v>10</v>
          </cell>
          <cell r="D82">
            <v>0.40201411999999997</v>
          </cell>
        </row>
        <row r="83">
          <cell r="A83" t="str">
            <v>258RP</v>
          </cell>
          <cell r="B83" t="str">
            <v>327-25RP</v>
          </cell>
          <cell r="C83">
            <v>10</v>
          </cell>
          <cell r="D83">
            <v>0.40201411999999997</v>
          </cell>
        </row>
        <row r="84">
          <cell r="A84" t="str">
            <v>257RP</v>
          </cell>
          <cell r="B84" t="str">
            <v>327-32RP</v>
          </cell>
          <cell r="C84">
            <v>10</v>
          </cell>
          <cell r="D84">
            <v>0.40201411999999997</v>
          </cell>
        </row>
        <row r="85">
          <cell r="A85" t="str">
            <v>260RP</v>
          </cell>
          <cell r="B85" t="str">
            <v>328-32RP</v>
          </cell>
          <cell r="C85">
            <v>15</v>
          </cell>
          <cell r="D85">
            <v>29.038648169999998</v>
          </cell>
        </row>
        <row r="86">
          <cell r="A86" t="str">
            <v>261RP</v>
          </cell>
          <cell r="B86" t="str">
            <v>329-19RP</v>
          </cell>
          <cell r="C86">
            <v>15</v>
          </cell>
          <cell r="D86">
            <v>8.3499992400000007</v>
          </cell>
        </row>
        <row r="87">
          <cell r="A87" t="str">
            <v>N/A</v>
          </cell>
          <cell r="B87" t="str">
            <v>331-32RP</v>
          </cell>
          <cell r="C87">
            <v>10</v>
          </cell>
          <cell r="D87">
            <v>0.41249923999999999</v>
          </cell>
        </row>
        <row r="88">
          <cell r="A88" t="str">
            <v>266RP</v>
          </cell>
          <cell r="B88" t="str">
            <v>331-38RP</v>
          </cell>
          <cell r="C88">
            <v>10</v>
          </cell>
          <cell r="D88">
            <v>0.41249923999999999</v>
          </cell>
        </row>
        <row r="89">
          <cell r="A89" t="str">
            <v>267RP</v>
          </cell>
          <cell r="B89" t="str">
            <v>332-25RP</v>
          </cell>
          <cell r="C89">
            <v>10</v>
          </cell>
          <cell r="D89">
            <v>22.405960220000001</v>
          </cell>
        </row>
        <row r="90">
          <cell r="A90" t="str">
            <v>268RP</v>
          </cell>
          <cell r="B90" t="str">
            <v>333-09RP</v>
          </cell>
          <cell r="C90">
            <v>10</v>
          </cell>
          <cell r="D90">
            <v>8.34999848</v>
          </cell>
        </row>
        <row r="91">
          <cell r="A91" t="str">
            <v>274RP</v>
          </cell>
          <cell r="B91" t="str">
            <v>334-25RP</v>
          </cell>
          <cell r="C91">
            <v>10</v>
          </cell>
          <cell r="D91">
            <v>7.55825076</v>
          </cell>
        </row>
        <row r="92">
          <cell r="A92" t="str">
            <v>N/A</v>
          </cell>
          <cell r="B92" t="str">
            <v>335-25RP</v>
          </cell>
          <cell r="C92">
            <v>10</v>
          </cell>
          <cell r="D92">
            <v>8.3499932399999999</v>
          </cell>
        </row>
        <row r="93">
          <cell r="A93" t="str">
            <v>N/A</v>
          </cell>
          <cell r="B93" t="str">
            <v>336-19RP</v>
          </cell>
          <cell r="C93">
            <v>10</v>
          </cell>
          <cell r="D93">
            <v>0.39152900000000002</v>
          </cell>
        </row>
        <row r="94">
          <cell r="A94" t="str">
            <v>N/A</v>
          </cell>
          <cell r="B94" t="str">
            <v>336-25RP</v>
          </cell>
          <cell r="C94">
            <v>10</v>
          </cell>
          <cell r="D94">
            <v>0.39152900000000002</v>
          </cell>
        </row>
        <row r="95">
          <cell r="A95" t="str">
            <v>N/A</v>
          </cell>
          <cell r="B95" t="str">
            <v>337-13RP</v>
          </cell>
          <cell r="C95">
            <v>10</v>
          </cell>
          <cell r="D95">
            <v>8.7485075800000001</v>
          </cell>
        </row>
        <row r="96">
          <cell r="A96" t="str">
            <v>N/A</v>
          </cell>
          <cell r="B96" t="str">
            <v>338-25RP</v>
          </cell>
          <cell r="C96">
            <v>10</v>
          </cell>
          <cell r="D96">
            <v>2.98009608</v>
          </cell>
        </row>
        <row r="97">
          <cell r="A97" t="str">
            <v>N/A</v>
          </cell>
          <cell r="B97" t="str">
            <v>339-04RP</v>
          </cell>
          <cell r="C97">
            <v>10</v>
          </cell>
          <cell r="D97">
            <v>2.98009608</v>
          </cell>
        </row>
        <row r="98">
          <cell r="A98" t="str">
            <v>N/A</v>
          </cell>
          <cell r="B98" t="str">
            <v>340-51RP</v>
          </cell>
          <cell r="C98">
            <v>10</v>
          </cell>
          <cell r="D98">
            <v>27.39999924</v>
          </cell>
        </row>
        <row r="99">
          <cell r="A99" t="str">
            <v>N/A</v>
          </cell>
          <cell r="B99" t="str">
            <v>341-25RP</v>
          </cell>
          <cell r="C99">
            <v>10</v>
          </cell>
          <cell r="D99">
            <v>0.18984991000000001</v>
          </cell>
        </row>
        <row r="100">
          <cell r="A100" t="str">
            <v>N/A</v>
          </cell>
          <cell r="B100" t="str">
            <v>341-32RP</v>
          </cell>
          <cell r="C100">
            <v>10</v>
          </cell>
          <cell r="D100">
            <v>6.53984991</v>
          </cell>
        </row>
        <row r="101">
          <cell r="A101" t="str">
            <v>N/A</v>
          </cell>
          <cell r="B101" t="str">
            <v>342-19RP</v>
          </cell>
          <cell r="C101">
            <v>10</v>
          </cell>
          <cell r="D101">
            <v>0.40200808599999999</v>
          </cell>
        </row>
        <row r="102">
          <cell r="A102" t="str">
            <v>N/A</v>
          </cell>
          <cell r="B102" t="str">
            <v>342-25RP</v>
          </cell>
          <cell r="C102">
            <v>10</v>
          </cell>
          <cell r="D102">
            <v>0.40200808599999999</v>
          </cell>
        </row>
        <row r="103">
          <cell r="A103" t="str">
            <v>N/A</v>
          </cell>
          <cell r="B103" t="str">
            <v>342-32RP</v>
          </cell>
          <cell r="C103">
            <v>10</v>
          </cell>
          <cell r="D103">
            <v>0.40200808599999999</v>
          </cell>
        </row>
        <row r="104">
          <cell r="A104" t="str">
            <v>N/A</v>
          </cell>
          <cell r="B104" t="str">
            <v>343-32RP</v>
          </cell>
          <cell r="C104">
            <v>10</v>
          </cell>
          <cell r="D104">
            <v>0.39152296599999997</v>
          </cell>
        </row>
        <row r="105">
          <cell r="A105" t="str">
            <v>N/A</v>
          </cell>
          <cell r="B105" t="str">
            <v>344-32RP</v>
          </cell>
          <cell r="C105">
            <v>10</v>
          </cell>
          <cell r="D105">
            <v>0</v>
          </cell>
        </row>
        <row r="106">
          <cell r="A106" t="str">
            <v>N/A</v>
          </cell>
          <cell r="B106" t="str">
            <v>345-25RP</v>
          </cell>
          <cell r="C106">
            <v>10</v>
          </cell>
          <cell r="D106">
            <v>3.587147512</v>
          </cell>
        </row>
        <row r="107">
          <cell r="A107" t="str">
            <v>N/A</v>
          </cell>
          <cell r="B107" t="str">
            <v>345-32RP</v>
          </cell>
          <cell r="C107">
            <v>10</v>
          </cell>
          <cell r="D107">
            <v>9.9371475119999992</v>
          </cell>
        </row>
        <row r="108">
          <cell r="A108" t="str">
            <v>N/A</v>
          </cell>
          <cell r="B108" t="str">
            <v>345-38RP</v>
          </cell>
          <cell r="C108">
            <v>10</v>
          </cell>
          <cell r="D108">
            <v>16.287147512000001</v>
          </cell>
        </row>
        <row r="109">
          <cell r="A109" t="str">
            <v>N/A</v>
          </cell>
          <cell r="B109" t="str">
            <v>346-25RP</v>
          </cell>
          <cell r="C109">
            <v>10</v>
          </cell>
          <cell r="D109">
            <v>0.39152296599999997</v>
          </cell>
        </row>
        <row r="110">
          <cell r="A110" t="str">
            <v>N/A</v>
          </cell>
          <cell r="B110" t="str">
            <v>347-32RP</v>
          </cell>
          <cell r="C110">
            <v>10</v>
          </cell>
          <cell r="D110">
            <v>0.39152900000000002</v>
          </cell>
        </row>
        <row r="111">
          <cell r="A111" t="str">
            <v>N/A</v>
          </cell>
          <cell r="B111" t="str">
            <v>347-38RP</v>
          </cell>
          <cell r="C111">
            <v>10</v>
          </cell>
          <cell r="D111">
            <v>0.39152900000000002</v>
          </cell>
        </row>
        <row r="112">
          <cell r="A112" t="str">
            <v>N/A</v>
          </cell>
          <cell r="B112" t="str">
            <v>347-51RP</v>
          </cell>
          <cell r="C112">
            <v>10</v>
          </cell>
          <cell r="D112">
            <v>0.39152900000000002</v>
          </cell>
        </row>
        <row r="113">
          <cell r="A113" t="str">
            <v>N/A</v>
          </cell>
          <cell r="B113" t="str">
            <v>347-32RP</v>
          </cell>
          <cell r="C113">
            <v>10</v>
          </cell>
          <cell r="D113">
            <v>0.39152900000000002</v>
          </cell>
        </row>
        <row r="114">
          <cell r="A114" t="str">
            <v>N/A</v>
          </cell>
          <cell r="B114" t="str">
            <v>347-38RP</v>
          </cell>
          <cell r="C114">
            <v>10</v>
          </cell>
          <cell r="D114">
            <v>0.39152900000000002</v>
          </cell>
        </row>
        <row r="115">
          <cell r="A115" t="str">
            <v>N/A</v>
          </cell>
          <cell r="B115" t="str">
            <v>347-51RP</v>
          </cell>
          <cell r="C115">
            <v>10</v>
          </cell>
          <cell r="D115">
            <v>0.39152900000000002</v>
          </cell>
        </row>
      </sheetData>
      <sheetData sheetId="3">
        <row r="3">
          <cell r="A3" t="str">
            <v>PR246</v>
          </cell>
          <cell r="B3" t="str">
            <v>PR300-19</v>
          </cell>
          <cell r="C3">
            <v>30.143999999999998</v>
          </cell>
          <cell r="J3" t="str">
            <v>OWPR300-19 RB</v>
          </cell>
          <cell r="K3" t="str">
            <v>OWPR500-22 RB</v>
          </cell>
          <cell r="L3">
            <v>32.631999999999998</v>
          </cell>
        </row>
        <row r="4">
          <cell r="A4" t="str">
            <v>PR215</v>
          </cell>
          <cell r="B4" t="str">
            <v>PR300-25</v>
          </cell>
          <cell r="C4">
            <v>36.344000000000001</v>
          </cell>
          <cell r="J4" t="str">
            <v>OWPR300-25 RB</v>
          </cell>
          <cell r="K4" t="str">
            <v>OWPR500-29 RB</v>
          </cell>
          <cell r="L4">
            <v>39.837000000000003</v>
          </cell>
        </row>
        <row r="5">
          <cell r="A5" t="str">
            <v>PR201</v>
          </cell>
          <cell r="B5" t="str">
            <v>PR300-32</v>
          </cell>
          <cell r="C5">
            <v>42.694000000000003</v>
          </cell>
          <cell r="J5" t="str">
            <v>OWPR300-32 RB</v>
          </cell>
          <cell r="K5" t="str">
            <v>OWPR500-35 RB</v>
          </cell>
          <cell r="L5">
            <v>46.186999999999998</v>
          </cell>
        </row>
        <row r="6">
          <cell r="B6" t="str">
            <v>PR300-38</v>
          </cell>
          <cell r="C6">
            <v>49.043999999999997</v>
          </cell>
          <cell r="K6" t="str">
            <v>OWPR500-42 RB</v>
          </cell>
          <cell r="L6">
            <v>52.536999999999999</v>
          </cell>
        </row>
        <row r="7">
          <cell r="B7" t="str">
            <v>PR300-44</v>
          </cell>
          <cell r="C7">
            <v>55.393999999999998</v>
          </cell>
          <cell r="J7" t="str">
            <v>OWPR301-06 RB</v>
          </cell>
          <cell r="K7" t="str">
            <v>OWPR501-06 RB</v>
          </cell>
          <cell r="L7">
            <v>17.350000000000001</v>
          </cell>
        </row>
        <row r="8">
          <cell r="B8" t="str">
            <v>PR300-51</v>
          </cell>
          <cell r="C8">
            <v>61.744</v>
          </cell>
          <cell r="J8" t="str">
            <v>OWPR301-13 RB</v>
          </cell>
          <cell r="K8" t="str">
            <v>OWPR501-13 RB</v>
          </cell>
          <cell r="L8">
            <v>23.983000000000001</v>
          </cell>
        </row>
        <row r="9">
          <cell r="A9" t="str">
            <v>PR224</v>
          </cell>
          <cell r="B9" t="str">
            <v>PR301-06</v>
          </cell>
          <cell r="C9">
            <v>17.350000000000001</v>
          </cell>
          <cell r="J9" t="str">
            <v>OWPR301-19 RB</v>
          </cell>
          <cell r="K9" t="str">
            <v>OWPR501-19 RB</v>
          </cell>
          <cell r="L9">
            <v>30.332999999999998</v>
          </cell>
        </row>
        <row r="10">
          <cell r="A10" t="str">
            <v>PR207</v>
          </cell>
          <cell r="B10" t="str">
            <v>PR301-13</v>
          </cell>
          <cell r="C10">
            <v>23.69</v>
          </cell>
          <cell r="J10" t="str">
            <v>OWPR301-25 RB</v>
          </cell>
          <cell r="K10" t="str">
            <v>OWPR501-25 RB</v>
          </cell>
          <cell r="L10">
            <v>36.683</v>
          </cell>
        </row>
        <row r="11">
          <cell r="A11" t="str">
            <v>PR206</v>
          </cell>
          <cell r="B11" t="str">
            <v>PR301-19</v>
          </cell>
          <cell r="C11">
            <v>30.04</v>
          </cell>
          <cell r="J11" t="str">
            <v>OWPR301-32 RB</v>
          </cell>
          <cell r="K11" t="str">
            <v>OWPR501-32 RB</v>
          </cell>
          <cell r="L11">
            <v>43.033000000000001</v>
          </cell>
        </row>
        <row r="12">
          <cell r="A12" t="str">
            <v>PR204</v>
          </cell>
          <cell r="B12" t="str">
            <v>PR301-25</v>
          </cell>
          <cell r="C12">
            <v>36.39</v>
          </cell>
          <cell r="K12" t="str">
            <v>OWPR502-25 RB</v>
          </cell>
          <cell r="L12">
            <v>36.401000000000003</v>
          </cell>
        </row>
        <row r="13">
          <cell r="A13" t="str">
            <v>PR219</v>
          </cell>
          <cell r="B13" t="str">
            <v>PR301-32</v>
          </cell>
          <cell r="C13">
            <v>42.74</v>
          </cell>
          <cell r="K13" t="str">
            <v>OWPR502-32 RB</v>
          </cell>
          <cell r="L13">
            <v>42.750999999999998</v>
          </cell>
        </row>
        <row r="14">
          <cell r="B14" t="str">
            <v>PR302-13</v>
          </cell>
          <cell r="C14">
            <v>23.7</v>
          </cell>
          <cell r="K14" t="str">
            <v>OWPR502-38 RB</v>
          </cell>
          <cell r="L14">
            <v>49.1</v>
          </cell>
        </row>
        <row r="15">
          <cell r="B15" t="str">
            <v>PR302-19</v>
          </cell>
          <cell r="C15">
            <v>30.05</v>
          </cell>
          <cell r="K15" t="str">
            <v>OWPR502-44 RB</v>
          </cell>
          <cell r="L15">
            <v>55.45</v>
          </cell>
        </row>
        <row r="16">
          <cell r="A16" t="str">
            <v>PR209</v>
          </cell>
          <cell r="B16" t="str">
            <v>PR302-25</v>
          </cell>
          <cell r="C16">
            <v>36.401000000000003</v>
          </cell>
          <cell r="J16" t="str">
            <v>OWPR303-25 RB</v>
          </cell>
          <cell r="K16" t="str">
            <v>OWPR503-25 RB</v>
          </cell>
          <cell r="L16">
            <v>36.4</v>
          </cell>
        </row>
        <row r="17">
          <cell r="A17" t="str">
            <v>PR203</v>
          </cell>
          <cell r="B17" t="str">
            <v>PR302-32</v>
          </cell>
          <cell r="C17">
            <v>42.750999999999998</v>
          </cell>
          <cell r="J17" t="str">
            <v>OWPR303-32 RB</v>
          </cell>
          <cell r="K17" t="str">
            <v>OWPR503-32 RB</v>
          </cell>
          <cell r="L17">
            <v>42.75</v>
          </cell>
        </row>
        <row r="18">
          <cell r="A18" t="str">
            <v>PR240</v>
          </cell>
          <cell r="B18" t="str">
            <v>PR302-38</v>
          </cell>
          <cell r="C18">
            <v>48.98</v>
          </cell>
          <cell r="J18" t="str">
            <v>OWPR303-38 RB</v>
          </cell>
          <cell r="K18" t="str">
            <v>OWPR503-38 RB</v>
          </cell>
          <cell r="L18">
            <v>49.1</v>
          </cell>
        </row>
        <row r="19">
          <cell r="A19" t="str">
            <v>PR229</v>
          </cell>
          <cell r="B19" t="str">
            <v>PR302-44</v>
          </cell>
          <cell r="C19">
            <v>55.45</v>
          </cell>
          <cell r="K19" t="str">
            <v>OWPR504-25 RB</v>
          </cell>
          <cell r="L19">
            <v>36.4</v>
          </cell>
        </row>
        <row r="20">
          <cell r="A20" t="str">
            <v>PR218</v>
          </cell>
          <cell r="B20" t="str">
            <v>PR302-51</v>
          </cell>
          <cell r="C20">
            <v>61.801000000000002</v>
          </cell>
          <cell r="J20" t="str">
            <v>OWPR400-32 RB</v>
          </cell>
          <cell r="K20" t="str">
            <v>OWPR504-32 RB</v>
          </cell>
          <cell r="L20">
            <v>42.768999999999998</v>
          </cell>
        </row>
        <row r="21">
          <cell r="A21" t="str">
            <v>PR211</v>
          </cell>
          <cell r="B21" t="str">
            <v>PR303-25</v>
          </cell>
          <cell r="C21">
            <v>36.392000000000003</v>
          </cell>
          <cell r="J21" t="str">
            <v>OWPR400-38 RB</v>
          </cell>
          <cell r="K21" t="str">
            <v>OWPR504-38 RB</v>
          </cell>
          <cell r="L21">
            <v>49.1</v>
          </cell>
        </row>
        <row r="22">
          <cell r="A22" t="str">
            <v>PR202</v>
          </cell>
          <cell r="B22" t="str">
            <v>PR303-32</v>
          </cell>
          <cell r="C22">
            <v>42.741999999999997</v>
          </cell>
          <cell r="K22" t="str">
            <v>OWPR504-51 RB</v>
          </cell>
          <cell r="L22">
            <v>61.802</v>
          </cell>
        </row>
        <row r="23">
          <cell r="B23" t="str">
            <v>PR303-38</v>
          </cell>
          <cell r="C23">
            <v>49.073</v>
          </cell>
          <cell r="K23" t="str">
            <v>OWPR506-20 RB</v>
          </cell>
          <cell r="L23">
            <v>31.010999999999999</v>
          </cell>
        </row>
        <row r="24">
          <cell r="B24" t="str">
            <v>PR303-44</v>
          </cell>
          <cell r="C24">
            <v>55.423000000000002</v>
          </cell>
          <cell r="K24" t="str">
            <v>OWPR506-26 RB</v>
          </cell>
          <cell r="L24">
            <v>37.438000000000002</v>
          </cell>
        </row>
        <row r="25">
          <cell r="B25" t="str">
            <v>PR304-19</v>
          </cell>
          <cell r="C25">
            <v>30</v>
          </cell>
          <cell r="K25" t="str">
            <v>OWPR506-33 RB</v>
          </cell>
          <cell r="L25">
            <v>43.787999999999997</v>
          </cell>
        </row>
        <row r="26">
          <cell r="A26" t="str">
            <v>PR228</v>
          </cell>
          <cell r="B26" t="str">
            <v>PR304-19</v>
          </cell>
          <cell r="C26">
            <v>30</v>
          </cell>
          <cell r="J26" t="str">
            <v>OWPR308-03 RB</v>
          </cell>
          <cell r="K26" t="str">
            <v>OWPR508-03 RB</v>
          </cell>
          <cell r="L26">
            <v>14.175000000000001</v>
          </cell>
        </row>
        <row r="27">
          <cell r="A27" t="str">
            <v>PR227</v>
          </cell>
          <cell r="B27" t="str">
            <v>PR304-32</v>
          </cell>
          <cell r="C27">
            <v>42.768999999999998</v>
          </cell>
          <cell r="J27" t="str">
            <v>OWPR308-05 RB</v>
          </cell>
          <cell r="K27" t="str">
            <v>OWPR508-05 RB</v>
          </cell>
          <cell r="L27">
            <v>15.762</v>
          </cell>
        </row>
        <row r="28">
          <cell r="A28" t="str">
            <v>PR236</v>
          </cell>
          <cell r="B28" t="str">
            <v>PR304-38</v>
          </cell>
          <cell r="C28">
            <v>49.119</v>
          </cell>
          <cell r="J28" t="str">
            <v>OWPR308-06 RB</v>
          </cell>
          <cell r="K28" t="str">
            <v>OWPR508-06 RB</v>
          </cell>
          <cell r="L28">
            <v>17.350000000000001</v>
          </cell>
        </row>
        <row r="29">
          <cell r="A29" t="str">
            <v>PR262</v>
          </cell>
          <cell r="B29" t="str">
            <v>PR304-51</v>
          </cell>
          <cell r="C29">
            <v>61.823999999999998</v>
          </cell>
          <cell r="J29" t="str">
            <v>OWPR308-13 RB</v>
          </cell>
          <cell r="K29" t="str">
            <v>OWPR508-13 RB</v>
          </cell>
          <cell r="L29">
            <v>23.7</v>
          </cell>
        </row>
        <row r="30">
          <cell r="A30" t="str">
            <v>PR208</v>
          </cell>
          <cell r="B30" t="str">
            <v>PR305-19</v>
          </cell>
          <cell r="C30">
            <v>30.042000000000002</v>
          </cell>
          <cell r="J30" t="str">
            <v>OWPR308-19 RB</v>
          </cell>
          <cell r="K30" t="str">
            <v>OWPR508-19 RB</v>
          </cell>
          <cell r="L30">
            <v>30.332999999999998</v>
          </cell>
        </row>
        <row r="31">
          <cell r="A31" t="str">
            <v>PR208</v>
          </cell>
          <cell r="B31" t="str">
            <v>PR305-25</v>
          </cell>
          <cell r="C31">
            <v>36.372999999999998</v>
          </cell>
          <cell r="J31" t="str">
            <v>OWPR308-25 RB</v>
          </cell>
          <cell r="K31" t="str">
            <v>OWPR508-25 RB</v>
          </cell>
          <cell r="L31">
            <v>36.4</v>
          </cell>
        </row>
        <row r="32">
          <cell r="A32" t="str">
            <v>PR205</v>
          </cell>
          <cell r="B32" t="str">
            <v>PR305-25</v>
          </cell>
          <cell r="C32">
            <v>36.392000000000003</v>
          </cell>
          <cell r="J32" t="str">
            <v>OWPR308-32 RB</v>
          </cell>
          <cell r="K32" t="str">
            <v>OWPR508-32 RB</v>
          </cell>
          <cell r="L32">
            <v>43.033000000000001</v>
          </cell>
        </row>
        <row r="33">
          <cell r="A33" t="str">
            <v>PR272</v>
          </cell>
          <cell r="B33" t="str">
            <v>PR305-38</v>
          </cell>
          <cell r="C33">
            <v>49.1</v>
          </cell>
          <cell r="K33" t="str">
            <v>OWPR510-26 RB</v>
          </cell>
          <cell r="L33">
            <v>37.438000000000002</v>
          </cell>
        </row>
        <row r="34">
          <cell r="A34" t="str">
            <v>PR249</v>
          </cell>
          <cell r="B34" t="str">
            <v>PR305-51</v>
          </cell>
          <cell r="C34">
            <v>61.819000000000003</v>
          </cell>
          <cell r="K34" t="str">
            <v>OWPR510-33 RB</v>
          </cell>
          <cell r="L34">
            <v>43.787999999999997</v>
          </cell>
        </row>
        <row r="35">
          <cell r="A35" t="str">
            <v>PR249</v>
          </cell>
          <cell r="B35" t="str">
            <v>PR306-19</v>
          </cell>
          <cell r="C35">
            <v>30.05</v>
          </cell>
          <cell r="K35" t="str">
            <v>OWPR512-32 RB</v>
          </cell>
          <cell r="L35">
            <v>43.499000000000002</v>
          </cell>
        </row>
        <row r="36">
          <cell r="A36" t="str">
            <v>PR210</v>
          </cell>
          <cell r="B36" t="str">
            <v>PR306-19</v>
          </cell>
          <cell r="C36">
            <v>30.05</v>
          </cell>
          <cell r="K36" t="str">
            <v>OWPR513-16 RB</v>
          </cell>
          <cell r="L36">
            <v>27.039000000000001</v>
          </cell>
        </row>
        <row r="37">
          <cell r="A37" t="str">
            <v>PR255</v>
          </cell>
          <cell r="B37" t="str">
            <v>PR306-32</v>
          </cell>
          <cell r="C37">
            <v>42.826999999999998</v>
          </cell>
          <cell r="J37" t="str">
            <v>OWPR317-35 RB</v>
          </cell>
          <cell r="K37" t="str">
            <v>OWPR517-35 RB</v>
          </cell>
          <cell r="L37">
            <v>44.963999999999999</v>
          </cell>
        </row>
        <row r="38">
          <cell r="A38" t="str">
            <v>PR255</v>
          </cell>
          <cell r="B38" t="str">
            <v>PR307-19</v>
          </cell>
          <cell r="C38">
            <v>30.068999999999999</v>
          </cell>
          <cell r="J38" t="str">
            <v>OWPR317-38 RB</v>
          </cell>
          <cell r="K38" t="str">
            <v>OWPR517-52 RB</v>
          </cell>
          <cell r="L38">
            <v>62.503999999999998</v>
          </cell>
        </row>
        <row r="39">
          <cell r="A39" t="str">
            <v>PR212</v>
          </cell>
          <cell r="B39" t="str">
            <v>PR307-19</v>
          </cell>
          <cell r="C39">
            <v>30.068999999999999</v>
          </cell>
          <cell r="K39" t="str">
            <v>OWPR522-25 RB</v>
          </cell>
          <cell r="L39">
            <v>36.4</v>
          </cell>
        </row>
        <row r="40">
          <cell r="A40" t="str">
            <v>PR241</v>
          </cell>
          <cell r="B40" t="str">
            <v>PR307-32</v>
          </cell>
          <cell r="C40">
            <v>42.741999999999997</v>
          </cell>
          <cell r="K40" t="str">
            <v>OWPR522-38 RB</v>
          </cell>
          <cell r="L40">
            <v>49.1</v>
          </cell>
        </row>
        <row r="41">
          <cell r="A41" t="str">
            <v>PR241</v>
          </cell>
          <cell r="B41" t="str">
            <v>PR308-03</v>
          </cell>
          <cell r="C41">
            <v>14.175000000000001</v>
          </cell>
          <cell r="J41" t="str">
            <v>OWPR326-19 RB</v>
          </cell>
          <cell r="K41" t="str">
            <v>OWPR526-19 RB</v>
          </cell>
          <cell r="L41">
            <v>30.05</v>
          </cell>
        </row>
        <row r="42">
          <cell r="B42" t="str">
            <v>PR308-05</v>
          </cell>
          <cell r="C42">
            <v>15.762</v>
          </cell>
          <cell r="J42" t="str">
            <v>OWPR326-25 RB</v>
          </cell>
          <cell r="K42" t="str">
            <v>OWPR526-25 RB</v>
          </cell>
          <cell r="L42">
            <v>36.4</v>
          </cell>
        </row>
        <row r="43">
          <cell r="A43" t="str">
            <v>PR235</v>
          </cell>
          <cell r="B43" t="str">
            <v>PR308-03</v>
          </cell>
          <cell r="C43">
            <v>14.175000000000001</v>
          </cell>
          <cell r="J43" t="str">
            <v>OWPR326-32 RB</v>
          </cell>
          <cell r="K43" t="str">
            <v>OWPR526-32 RB</v>
          </cell>
          <cell r="L43">
            <v>42.75</v>
          </cell>
        </row>
        <row r="44">
          <cell r="A44" t="str">
            <v>PR234</v>
          </cell>
          <cell r="B44" t="str">
            <v>PR308-05</v>
          </cell>
          <cell r="C44">
            <v>15.762</v>
          </cell>
          <cell r="K44" t="str">
            <v>OWPR527-32 RB</v>
          </cell>
          <cell r="L44">
            <v>42.747</v>
          </cell>
        </row>
        <row r="45">
          <cell r="A45" t="str">
            <v>PR233</v>
          </cell>
          <cell r="B45" t="str">
            <v>PR308-19</v>
          </cell>
          <cell r="C45">
            <v>30.332999999999998</v>
          </cell>
          <cell r="K45" t="str">
            <v>RVSCP PR324 (25.4 S&amp;R)</v>
          </cell>
          <cell r="L45">
            <v>11.5</v>
          </cell>
        </row>
        <row r="46">
          <cell r="A46" t="str">
            <v>PR232</v>
          </cell>
          <cell r="B46" t="str">
            <v>PR308-25</v>
          </cell>
          <cell r="C46">
            <v>36.4</v>
          </cell>
          <cell r="K46" t="str">
            <v>RVSCP PR324 (28.6 S&amp;R)</v>
          </cell>
          <cell r="L46">
            <v>14.7</v>
          </cell>
        </row>
        <row r="47">
          <cell r="A47" t="str">
            <v>PR231</v>
          </cell>
          <cell r="B47" t="str">
            <v>PR308-32</v>
          </cell>
          <cell r="C47">
            <v>43.033000000000001</v>
          </cell>
          <cell r="K47" t="str">
            <v>RVSCP PR324 (31.8 S&amp;R)</v>
          </cell>
          <cell r="L47">
            <v>17.899999999999999</v>
          </cell>
        </row>
        <row r="48">
          <cell r="A48" t="str">
            <v>PR213</v>
          </cell>
          <cell r="B48" t="str">
            <v>PR309-13</v>
          </cell>
          <cell r="C48">
            <v>23.722000000000001</v>
          </cell>
        </row>
        <row r="49">
          <cell r="A49" t="str">
            <v>PR231</v>
          </cell>
          <cell r="B49" t="str">
            <v>PR309-19</v>
          </cell>
          <cell r="C49">
            <v>30.053000000000001</v>
          </cell>
        </row>
        <row r="50">
          <cell r="A50" t="str">
            <v>PR239</v>
          </cell>
          <cell r="B50" t="str">
            <v>PR309-25</v>
          </cell>
          <cell r="C50">
            <v>36.42</v>
          </cell>
        </row>
        <row r="51">
          <cell r="A51" t="str">
            <v>PR238</v>
          </cell>
          <cell r="B51" t="str">
            <v>PR309-19</v>
          </cell>
          <cell r="C51">
            <v>30.071999999999999</v>
          </cell>
        </row>
        <row r="52">
          <cell r="A52" t="str">
            <v>PR271</v>
          </cell>
          <cell r="B52" t="str">
            <v>PR310-25</v>
          </cell>
          <cell r="C52">
            <v>36.476999999999997</v>
          </cell>
        </row>
        <row r="53">
          <cell r="A53" t="str">
            <v>PR243</v>
          </cell>
          <cell r="B53" t="str">
            <v>PR310-32</v>
          </cell>
          <cell r="C53">
            <v>42.826999999999998</v>
          </cell>
        </row>
        <row r="54">
          <cell r="A54" t="str">
            <v>PR220</v>
          </cell>
          <cell r="B54" t="str">
            <v>PR311-25</v>
          </cell>
          <cell r="C54">
            <v>36.433</v>
          </cell>
        </row>
        <row r="55">
          <cell r="A55" t="str">
            <v>PR214</v>
          </cell>
          <cell r="B55" t="str">
            <v>PR312-32</v>
          </cell>
          <cell r="C55">
            <v>42.688000000000002</v>
          </cell>
        </row>
        <row r="56">
          <cell r="A56" t="str">
            <v>PR242</v>
          </cell>
          <cell r="B56" t="str">
            <v>PR312-38</v>
          </cell>
          <cell r="C56">
            <v>49.1</v>
          </cell>
        </row>
        <row r="57">
          <cell r="A57" t="str">
            <v>PR217</v>
          </cell>
          <cell r="B57" t="str">
            <v>PR313-13</v>
          </cell>
          <cell r="C57">
            <v>23.652000000000001</v>
          </cell>
        </row>
        <row r="58">
          <cell r="A58" t="str">
            <v>PR237</v>
          </cell>
          <cell r="B58" t="str">
            <v>PR314-06</v>
          </cell>
          <cell r="C58">
            <v>17.155000000000001</v>
          </cell>
        </row>
        <row r="59">
          <cell r="A59" t="str">
            <v>PR244</v>
          </cell>
          <cell r="B59" t="str">
            <v>PR315-19</v>
          </cell>
          <cell r="C59">
            <v>30.050999999999998</v>
          </cell>
        </row>
        <row r="60">
          <cell r="A60" t="str">
            <v>PR216</v>
          </cell>
          <cell r="B60" t="str">
            <v>PR316-13</v>
          </cell>
          <cell r="C60">
            <v>23.7</v>
          </cell>
        </row>
        <row r="61">
          <cell r="A61" t="str">
            <v>PR245</v>
          </cell>
          <cell r="B61" t="str">
            <v>PR316-25</v>
          </cell>
          <cell r="C61">
            <v>36.4</v>
          </cell>
        </row>
        <row r="62">
          <cell r="A62" t="str">
            <v>PR216</v>
          </cell>
          <cell r="B62" t="str">
            <v>PR316-32</v>
          </cell>
          <cell r="C62">
            <v>42.75</v>
          </cell>
        </row>
        <row r="63">
          <cell r="A63" t="str">
            <v>PR225</v>
          </cell>
          <cell r="B63" t="str">
            <v>PR317-25</v>
          </cell>
          <cell r="C63">
            <v>36.668999999999997</v>
          </cell>
        </row>
        <row r="64">
          <cell r="B64" t="str">
            <v>PR317-32</v>
          </cell>
          <cell r="C64">
            <v>42.75</v>
          </cell>
        </row>
        <row r="65">
          <cell r="A65" t="str">
            <v>PR226</v>
          </cell>
          <cell r="B65" t="str">
            <v>PR317-38</v>
          </cell>
          <cell r="C65">
            <v>49.521999999999998</v>
          </cell>
        </row>
        <row r="66">
          <cell r="A66" t="str">
            <v>PR221</v>
          </cell>
          <cell r="B66" t="str">
            <v>PR317-32</v>
          </cell>
          <cell r="C66">
            <v>42.75</v>
          </cell>
        </row>
        <row r="67">
          <cell r="A67" t="str">
            <v>PR222</v>
          </cell>
          <cell r="B67" t="str">
            <v>PR319-10</v>
          </cell>
          <cell r="C67">
            <v>20.524000000000001</v>
          </cell>
        </row>
        <row r="68">
          <cell r="A68" t="str">
            <v>PR269</v>
          </cell>
          <cell r="B68" t="str">
            <v>PR320-25</v>
          </cell>
          <cell r="C68">
            <v>36.4</v>
          </cell>
        </row>
        <row r="69">
          <cell r="A69" t="str">
            <v>PR223</v>
          </cell>
          <cell r="B69" t="str">
            <v>PR320-32</v>
          </cell>
          <cell r="C69">
            <v>42.537999999999997</v>
          </cell>
        </row>
        <row r="70">
          <cell r="A70" t="str">
            <v>PR270</v>
          </cell>
          <cell r="B70" t="str">
            <v>PR320-44</v>
          </cell>
          <cell r="C70">
            <v>55.45</v>
          </cell>
        </row>
        <row r="71">
          <cell r="A71" t="str">
            <v>PR230</v>
          </cell>
          <cell r="B71" t="str">
            <v>PR321-32</v>
          </cell>
          <cell r="C71">
            <v>42.75</v>
          </cell>
        </row>
        <row r="72">
          <cell r="A72" t="str">
            <v>PR248</v>
          </cell>
          <cell r="B72" t="str">
            <v>PR322-25</v>
          </cell>
          <cell r="C72">
            <v>36.418999999999997</v>
          </cell>
        </row>
        <row r="73">
          <cell r="A73" t="str">
            <v>PR230</v>
          </cell>
          <cell r="B73" t="str">
            <v>PR322-32</v>
          </cell>
          <cell r="C73">
            <v>42.75</v>
          </cell>
        </row>
        <row r="74">
          <cell r="A74" t="str">
            <v>PR247</v>
          </cell>
          <cell r="B74" t="str">
            <v>PR322-38</v>
          </cell>
          <cell r="C74">
            <v>49.119</v>
          </cell>
        </row>
        <row r="75">
          <cell r="A75" t="str">
            <v>PR273</v>
          </cell>
          <cell r="B75" t="str">
            <v>PR322-32</v>
          </cell>
          <cell r="C75">
            <v>42.768999999999998</v>
          </cell>
        </row>
        <row r="76">
          <cell r="A76" t="str">
            <v>PR250</v>
          </cell>
          <cell r="B76" t="str">
            <v>PR323-32</v>
          </cell>
          <cell r="C76">
            <v>42.951999999999998</v>
          </cell>
        </row>
        <row r="77">
          <cell r="A77" t="str">
            <v>RVSCP400T10</v>
          </cell>
          <cell r="B77" t="str">
            <v>PR324 RVSCP</v>
          </cell>
          <cell r="C77">
            <v>20.524000000000001</v>
          </cell>
        </row>
        <row r="78">
          <cell r="A78" t="str">
            <v>RVSCP400T12</v>
          </cell>
          <cell r="B78" t="str">
            <v>PR324 RVSCP</v>
          </cell>
          <cell r="C78">
            <v>22.36</v>
          </cell>
        </row>
        <row r="79">
          <cell r="A79" t="str">
            <v>RVSCP400T15</v>
          </cell>
          <cell r="B79" t="str">
            <v>PR324 RVSCP</v>
          </cell>
          <cell r="C79">
            <v>23.565999999999999</v>
          </cell>
        </row>
        <row r="80">
          <cell r="A80" t="str">
            <v>RVSCP400T16</v>
          </cell>
          <cell r="B80" t="str">
            <v>PR324 RVSCP</v>
          </cell>
          <cell r="C80">
            <v>23.7</v>
          </cell>
        </row>
        <row r="81">
          <cell r="A81" t="str">
            <v>RVSCP400T18</v>
          </cell>
          <cell r="B81" t="str">
            <v>PR324 RVSCP</v>
          </cell>
          <cell r="C81">
            <v>23.983000000000001</v>
          </cell>
        </row>
        <row r="82">
          <cell r="A82" t="str">
            <v>RVSCP400T21</v>
          </cell>
          <cell r="B82" t="str">
            <v>PR324 RVSCP</v>
          </cell>
          <cell r="C82">
            <v>23.983000000000001</v>
          </cell>
        </row>
        <row r="83">
          <cell r="A83" t="str">
            <v>PR251</v>
          </cell>
          <cell r="B83" t="str">
            <v>PR325-25</v>
          </cell>
          <cell r="C83">
            <v>36.594000000000001</v>
          </cell>
        </row>
        <row r="84">
          <cell r="A84" t="str">
            <v>PR254</v>
          </cell>
          <cell r="B84" t="str">
            <v>PR326-19</v>
          </cell>
          <cell r="C84">
            <v>30.05</v>
          </cell>
        </row>
        <row r="85">
          <cell r="A85" t="str">
            <v>PR253</v>
          </cell>
          <cell r="B85" t="str">
            <v>PR326-25</v>
          </cell>
          <cell r="C85">
            <v>36.4</v>
          </cell>
        </row>
        <row r="86">
          <cell r="A86" t="str">
            <v>PR252</v>
          </cell>
          <cell r="B86" t="str">
            <v>PR326-32</v>
          </cell>
          <cell r="C86">
            <v>42.75</v>
          </cell>
        </row>
        <row r="87">
          <cell r="A87" t="str">
            <v>PR253</v>
          </cell>
          <cell r="B87" t="str">
            <v>PR326-51</v>
          </cell>
          <cell r="C87">
            <v>61.8</v>
          </cell>
        </row>
        <row r="88">
          <cell r="A88" t="str">
            <v>PR259</v>
          </cell>
          <cell r="B88" t="str">
            <v>PR327-19</v>
          </cell>
          <cell r="C88">
            <v>30.058</v>
          </cell>
        </row>
        <row r="89">
          <cell r="A89" t="str">
            <v>PR258</v>
          </cell>
          <cell r="B89" t="str">
            <v>PR326-51</v>
          </cell>
          <cell r="C89">
            <v>61.8</v>
          </cell>
        </row>
        <row r="90">
          <cell r="A90" t="str">
            <v>PR257</v>
          </cell>
          <cell r="B90" t="str">
            <v>PR327-32</v>
          </cell>
          <cell r="C90">
            <v>42.747</v>
          </cell>
        </row>
        <row r="91">
          <cell r="A91" t="str">
            <v>PR260</v>
          </cell>
          <cell r="B91" t="str">
            <v>PR328-32</v>
          </cell>
          <cell r="C91">
            <v>42.75</v>
          </cell>
        </row>
        <row r="92">
          <cell r="A92" t="str">
            <v>PR261</v>
          </cell>
          <cell r="B92" t="str">
            <v>PR329-19</v>
          </cell>
          <cell r="C92">
            <v>30.05</v>
          </cell>
        </row>
        <row r="93">
          <cell r="B93" t="str">
            <v>PR331-32</v>
          </cell>
          <cell r="C93">
            <v>42.75</v>
          </cell>
        </row>
        <row r="94">
          <cell r="A94" t="str">
            <v>PR266</v>
          </cell>
          <cell r="B94" t="str">
            <v>PR331-38</v>
          </cell>
          <cell r="C94">
            <v>49.1</v>
          </cell>
        </row>
        <row r="95">
          <cell r="A95" t="str">
            <v>PR267</v>
          </cell>
          <cell r="B95" t="str">
            <v>PR332-25</v>
          </cell>
          <cell r="C95">
            <v>36.4</v>
          </cell>
        </row>
        <row r="96">
          <cell r="A96" t="str">
            <v>PR268</v>
          </cell>
          <cell r="B96" t="str">
            <v>PR331-32</v>
          </cell>
          <cell r="C96">
            <v>42.75</v>
          </cell>
        </row>
        <row r="97">
          <cell r="A97" t="str">
            <v>PR274</v>
          </cell>
          <cell r="B97" t="str">
            <v>PR334-25</v>
          </cell>
          <cell r="C97">
            <v>36.811999999999998</v>
          </cell>
        </row>
        <row r="98">
          <cell r="A98" t="str">
            <v>PR267</v>
          </cell>
          <cell r="B98" t="str">
            <v>PR335-25</v>
          </cell>
          <cell r="C98">
            <v>36.381</v>
          </cell>
        </row>
        <row r="99">
          <cell r="A99" t="str">
            <v>PR268</v>
          </cell>
          <cell r="B99" t="str">
            <v>PR336-19</v>
          </cell>
          <cell r="C99">
            <v>30.052</v>
          </cell>
        </row>
        <row r="100">
          <cell r="A100" t="str">
            <v>PR274</v>
          </cell>
          <cell r="B100" t="str">
            <v>PR336-25</v>
          </cell>
          <cell r="C100">
            <v>36.4</v>
          </cell>
        </row>
        <row r="101">
          <cell r="B101" t="str">
            <v>PR337-13</v>
          </cell>
          <cell r="C101">
            <v>23.7</v>
          </cell>
        </row>
        <row r="102">
          <cell r="B102" t="str">
            <v>PR338-25</v>
          </cell>
          <cell r="C102">
            <v>36.368000000000002</v>
          </cell>
        </row>
        <row r="103">
          <cell r="B103" t="str">
            <v>PR339-04</v>
          </cell>
          <cell r="C103">
            <v>14.667</v>
          </cell>
        </row>
        <row r="104">
          <cell r="B104" t="str">
            <v>PR340-51</v>
          </cell>
          <cell r="C104">
            <v>61.8</v>
          </cell>
        </row>
        <row r="105">
          <cell r="B105" t="str">
            <v>PR341-25</v>
          </cell>
          <cell r="C105">
            <v>36.4</v>
          </cell>
        </row>
        <row r="106">
          <cell r="B106" t="str">
            <v>PR341-32</v>
          </cell>
          <cell r="C106">
            <v>42.75</v>
          </cell>
        </row>
        <row r="107">
          <cell r="B107" t="str">
            <v>PR342-19</v>
          </cell>
          <cell r="C107">
            <v>30</v>
          </cell>
        </row>
        <row r="108">
          <cell r="B108" t="str">
            <v>PR342-25</v>
          </cell>
          <cell r="C108">
            <v>36.418999999999997</v>
          </cell>
        </row>
        <row r="109">
          <cell r="B109" t="str">
            <v>PR342-32</v>
          </cell>
          <cell r="C109">
            <v>42.768999999999998</v>
          </cell>
        </row>
        <row r="110">
          <cell r="B110" t="str">
            <v>PR343-32</v>
          </cell>
          <cell r="C110">
            <v>42.75</v>
          </cell>
        </row>
        <row r="111">
          <cell r="B111" t="str">
            <v>PR344-32</v>
          </cell>
          <cell r="C111">
            <v>42.75</v>
          </cell>
        </row>
        <row r="112">
          <cell r="B112" t="str">
            <v>PR345-25</v>
          </cell>
          <cell r="C112">
            <v>36.445999999999998</v>
          </cell>
        </row>
        <row r="113">
          <cell r="B113" t="str">
            <v>PR345-32</v>
          </cell>
          <cell r="C113">
            <v>42.795999999999999</v>
          </cell>
        </row>
        <row r="114">
          <cell r="B114" t="str">
            <v>PR345-38</v>
          </cell>
          <cell r="C114">
            <v>49.146000000000001</v>
          </cell>
        </row>
        <row r="115">
          <cell r="B115" t="str">
            <v>PR346-25</v>
          </cell>
          <cell r="C115">
            <v>36.368000000000002</v>
          </cell>
        </row>
        <row r="116">
          <cell r="B116" t="str">
            <v>PR347-32</v>
          </cell>
          <cell r="C116">
            <v>42.75</v>
          </cell>
        </row>
        <row r="117">
          <cell r="B117" t="str">
            <v>PR347-38</v>
          </cell>
          <cell r="C117">
            <v>49.1</v>
          </cell>
        </row>
        <row r="118">
          <cell r="B118" t="str">
            <v>PR347-51</v>
          </cell>
          <cell r="C118">
            <v>61.8</v>
          </cell>
        </row>
        <row r="119">
          <cell r="B119" t="str">
            <v>PR347-32</v>
          </cell>
          <cell r="C119">
            <v>42.75</v>
          </cell>
        </row>
        <row r="120">
          <cell r="B120" t="str">
            <v>PR347-38</v>
          </cell>
          <cell r="C120">
            <v>49.1</v>
          </cell>
        </row>
        <row r="121">
          <cell r="B121" t="str">
            <v>PR347-51</v>
          </cell>
          <cell r="C121">
            <v>61.8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side Edges"/>
      <sheetName val="Miter Profiles"/>
      <sheetName val="Drawer Front Profiles"/>
      <sheetName val="Panel Profiles"/>
      <sheetName val="Stile &amp; Rail Profiles"/>
      <sheetName val="Compatibility Values"/>
    </sheetNames>
    <sheetDataSet>
      <sheetData sheetId="0"/>
      <sheetData sheetId="1"/>
      <sheetData sheetId="2">
        <row r="3">
          <cell r="A3" t="str">
            <v>246RP</v>
          </cell>
        </row>
      </sheetData>
      <sheetData sheetId="3">
        <row r="3">
          <cell r="A3" t="str">
            <v>PR246</v>
          </cell>
          <cell r="B3" t="str">
            <v>PR300-19</v>
          </cell>
          <cell r="C3">
            <v>27.144462069999999</v>
          </cell>
          <cell r="D3">
            <v>29.717542529999999</v>
          </cell>
        </row>
        <row r="4">
          <cell r="A4" t="str">
            <v>PR215</v>
          </cell>
          <cell r="B4" t="str">
            <v>PR300-25</v>
          </cell>
          <cell r="C4">
            <v>33.344260839999997</v>
          </cell>
          <cell r="D4">
            <v>36.962770030000001</v>
          </cell>
        </row>
        <row r="5">
          <cell r="A5" t="str">
            <v>PR201</v>
          </cell>
          <cell r="B5" t="str">
            <v>PR300-32</v>
          </cell>
          <cell r="C5">
            <v>39.694260839999998</v>
          </cell>
          <cell r="D5">
            <v>43.312770030000003</v>
          </cell>
        </row>
        <row r="6">
          <cell r="A6" t="str">
            <v>PR224</v>
          </cell>
          <cell r="B6" t="str">
            <v>PR301-06</v>
          </cell>
          <cell r="C6">
            <v>14.349999240000001</v>
          </cell>
          <cell r="D6">
            <v>14.349999240000001</v>
          </cell>
        </row>
        <row r="7">
          <cell r="A7" t="str">
            <v>PR207</v>
          </cell>
          <cell r="B7" t="str">
            <v>PR301-13</v>
          </cell>
          <cell r="C7">
            <v>20.69018969</v>
          </cell>
          <cell r="D7">
            <v>20.98311558</v>
          </cell>
        </row>
        <row r="8">
          <cell r="A8" t="str">
            <v>PR206</v>
          </cell>
          <cell r="B8" t="str">
            <v>PR301-19</v>
          </cell>
          <cell r="C8">
            <v>27.040189689999998</v>
          </cell>
          <cell r="D8">
            <v>27.333115580000001</v>
          </cell>
        </row>
        <row r="9">
          <cell r="A9" t="str">
            <v>PR204</v>
          </cell>
          <cell r="B9" t="str">
            <v>PR301-25</v>
          </cell>
          <cell r="C9">
            <v>33.39018969</v>
          </cell>
          <cell r="D9">
            <v>33.683115579999999</v>
          </cell>
        </row>
        <row r="10">
          <cell r="A10" t="str">
            <v>PR219</v>
          </cell>
          <cell r="B10" t="str">
            <v>PR301-32</v>
          </cell>
          <cell r="C10">
            <v>39.740189690000001</v>
          </cell>
          <cell r="D10">
            <v>40.03311558</v>
          </cell>
        </row>
        <row r="11">
          <cell r="A11" t="str">
            <v>PR209</v>
          </cell>
          <cell r="B11" t="str">
            <v>PR302-25</v>
          </cell>
          <cell r="C11">
            <v>33.400740919999997</v>
          </cell>
          <cell r="D11">
            <v>33.400740919999997</v>
          </cell>
        </row>
        <row r="12">
          <cell r="A12" t="str">
            <v>PR203</v>
          </cell>
          <cell r="B12" t="str">
            <v>PR302-32</v>
          </cell>
          <cell r="C12">
            <v>39.750740919999998</v>
          </cell>
          <cell r="D12">
            <v>39.750740919999998</v>
          </cell>
        </row>
        <row r="13">
          <cell r="A13" t="str">
            <v>PR240</v>
          </cell>
          <cell r="B13" t="str">
            <v>PR302-38</v>
          </cell>
          <cell r="C13">
            <v>45.979799100000001</v>
          </cell>
          <cell r="D13">
            <v>46.601302410000002</v>
          </cell>
        </row>
        <row r="14">
          <cell r="A14" t="str">
            <v>PR229</v>
          </cell>
          <cell r="B14" t="str">
            <v>PR302-44</v>
          </cell>
          <cell r="C14">
            <v>52.450000920000001</v>
          </cell>
          <cell r="D14">
            <v>52.450000920000001</v>
          </cell>
        </row>
        <row r="15">
          <cell r="A15" t="str">
            <v>PR218</v>
          </cell>
          <cell r="B15" t="str">
            <v>PR302-51</v>
          </cell>
          <cell r="C15">
            <v>58.800740920000003</v>
          </cell>
          <cell r="D15">
            <v>58.800740920000003</v>
          </cell>
        </row>
        <row r="16">
          <cell r="A16" t="str">
            <v>PR211</v>
          </cell>
          <cell r="B16" t="str">
            <v>PR303-25</v>
          </cell>
          <cell r="C16">
            <v>33.39214844</v>
          </cell>
          <cell r="D16">
            <v>34.01365174</v>
          </cell>
        </row>
        <row r="17">
          <cell r="A17" t="str">
            <v>PR202</v>
          </cell>
          <cell r="B17" t="str">
            <v>PR303-32</v>
          </cell>
          <cell r="C17">
            <v>39.742148440000001</v>
          </cell>
          <cell r="D17">
            <v>40.363651740000002</v>
          </cell>
        </row>
        <row r="18">
          <cell r="A18" t="str">
            <v>PR228</v>
          </cell>
          <cell r="B18" t="str">
            <v>PR304-25</v>
          </cell>
          <cell r="C18">
            <v>33.419400349999997</v>
          </cell>
          <cell r="D18">
            <v>34.040903649999997</v>
          </cell>
        </row>
        <row r="19">
          <cell r="A19" t="str">
            <v>PR227</v>
          </cell>
          <cell r="B19" t="str">
            <v>PR304-32</v>
          </cell>
          <cell r="C19">
            <v>39.769400349999998</v>
          </cell>
          <cell r="D19">
            <v>40.390903649999998</v>
          </cell>
        </row>
        <row r="20">
          <cell r="A20" t="str">
            <v>PR236</v>
          </cell>
          <cell r="B20" t="str">
            <v>PR304-38</v>
          </cell>
          <cell r="C20">
            <v>46.119398670000002</v>
          </cell>
          <cell r="D20">
            <v>46.740901970000003</v>
          </cell>
        </row>
        <row r="21">
          <cell r="A21" t="str">
            <v>PR262</v>
          </cell>
          <cell r="B21" t="str">
            <v>PR304-51</v>
          </cell>
          <cell r="C21">
            <v>58.82425662</v>
          </cell>
          <cell r="D21">
            <v>59.44575992</v>
          </cell>
        </row>
        <row r="22">
          <cell r="A22" t="str">
            <v>PR208</v>
          </cell>
          <cell r="B22" t="str">
            <v>PR305-19</v>
          </cell>
          <cell r="C22">
            <v>27.042148439999998</v>
          </cell>
          <cell r="D22">
            <v>27.663651739999999</v>
          </cell>
        </row>
        <row r="23">
          <cell r="A23" t="str">
            <v>PR205</v>
          </cell>
          <cell r="B23" t="str">
            <v>PR305-32</v>
          </cell>
          <cell r="C23">
            <v>39.742148440000001</v>
          </cell>
          <cell r="D23">
            <v>40.363651740000002</v>
          </cell>
        </row>
        <row r="24">
          <cell r="A24" t="str">
            <v>PR272</v>
          </cell>
          <cell r="B24" t="str">
            <v>PR305-38</v>
          </cell>
          <cell r="C24">
            <v>46.1</v>
          </cell>
          <cell r="D24">
            <v>46.721503300000002</v>
          </cell>
        </row>
        <row r="25">
          <cell r="A25" t="str">
            <v>PR249</v>
          </cell>
          <cell r="B25" t="str">
            <v>PR305-51</v>
          </cell>
          <cell r="C25">
            <v>58.819397379999998</v>
          </cell>
          <cell r="D25">
            <v>59.440900679999999</v>
          </cell>
        </row>
        <row r="26">
          <cell r="A26" t="str">
            <v>PR210</v>
          </cell>
          <cell r="B26" t="str">
            <v>PR306-25</v>
          </cell>
          <cell r="C26">
            <v>33.476732409999997</v>
          </cell>
          <cell r="D26">
            <v>34.43773659</v>
          </cell>
        </row>
        <row r="27">
          <cell r="A27" t="str">
            <v>PR255</v>
          </cell>
          <cell r="B27" t="str">
            <v>PR306-32</v>
          </cell>
          <cell r="C27">
            <v>39.826732409999998</v>
          </cell>
          <cell r="D27">
            <v>40.787736590000002</v>
          </cell>
        </row>
        <row r="28">
          <cell r="A28" t="str">
            <v>PR212</v>
          </cell>
          <cell r="B28" t="str">
            <v>PR307-25</v>
          </cell>
          <cell r="C28">
            <v>33.372750279999998</v>
          </cell>
          <cell r="D28">
            <v>34.01365174</v>
          </cell>
        </row>
        <row r="29">
          <cell r="A29" t="str">
            <v>PR241</v>
          </cell>
          <cell r="B29" t="str">
            <v>PR307-32</v>
          </cell>
          <cell r="C29">
            <v>39.74214843</v>
          </cell>
          <cell r="D29">
            <v>40.363651740000002</v>
          </cell>
        </row>
        <row r="30">
          <cell r="A30" t="str">
            <v>PR235</v>
          </cell>
          <cell r="B30" t="str">
            <v>PR308-06</v>
          </cell>
          <cell r="C30">
            <v>14.63311558</v>
          </cell>
          <cell r="D30">
            <v>14.63311558</v>
          </cell>
        </row>
        <row r="31">
          <cell r="A31" t="str">
            <v>PR234</v>
          </cell>
          <cell r="B31" t="str">
            <v>PR308-13</v>
          </cell>
          <cell r="C31">
            <v>20.98311558</v>
          </cell>
          <cell r="D31">
            <v>20.98311558</v>
          </cell>
        </row>
        <row r="32">
          <cell r="A32" t="str">
            <v>PR233</v>
          </cell>
          <cell r="B32" t="str">
            <v>PR308-19</v>
          </cell>
          <cell r="C32">
            <v>27.333115580000001</v>
          </cell>
          <cell r="D32">
            <v>27.333115580000001</v>
          </cell>
        </row>
        <row r="33">
          <cell r="A33" t="str">
            <v>PR232</v>
          </cell>
          <cell r="B33" t="str">
            <v>PR308-25</v>
          </cell>
          <cell r="C33">
            <v>33.683115579999999</v>
          </cell>
          <cell r="D33">
            <v>33.683115579999999</v>
          </cell>
        </row>
        <row r="34">
          <cell r="A34" t="str">
            <v>PR231</v>
          </cell>
          <cell r="B34" t="str">
            <v>PR308-32</v>
          </cell>
          <cell r="C34">
            <v>40.03311558</v>
          </cell>
          <cell r="D34">
            <v>40.03311558</v>
          </cell>
        </row>
        <row r="35">
          <cell r="A35" t="str">
            <v>PR213</v>
          </cell>
          <cell r="B35" t="str">
            <v>PR309-13</v>
          </cell>
          <cell r="C35">
            <v>20.721931819999998</v>
          </cell>
          <cell r="D35">
            <v>21.34343513</v>
          </cell>
        </row>
        <row r="36">
          <cell r="A36" t="str">
            <v>PR239</v>
          </cell>
          <cell r="B36" t="str">
            <v>PR309-25</v>
          </cell>
          <cell r="C36">
            <v>33.421931819999998</v>
          </cell>
          <cell r="D36">
            <v>34.043435129999999</v>
          </cell>
        </row>
        <row r="37">
          <cell r="A37" t="str">
            <v>PR238</v>
          </cell>
          <cell r="B37" t="str">
            <v>PR309-32</v>
          </cell>
          <cell r="C37">
            <v>39.77193183</v>
          </cell>
          <cell r="D37">
            <v>40.39343513</v>
          </cell>
        </row>
        <row r="38">
          <cell r="A38" t="str">
            <v>PR271</v>
          </cell>
          <cell r="B38" t="str">
            <v>PR310-25</v>
          </cell>
          <cell r="C38">
            <v>33.477433189999999</v>
          </cell>
          <cell r="D38">
            <v>34.438437399999998</v>
          </cell>
        </row>
        <row r="39">
          <cell r="A39" t="str">
            <v>PR243</v>
          </cell>
          <cell r="B39" t="str">
            <v>PR310-32</v>
          </cell>
          <cell r="C39">
            <v>39.827433190000001</v>
          </cell>
          <cell r="D39">
            <v>40.788437399999999</v>
          </cell>
        </row>
        <row r="40">
          <cell r="A40" t="str">
            <v>PR220</v>
          </cell>
          <cell r="B40" t="str">
            <v>PR311-25</v>
          </cell>
          <cell r="C40">
            <v>33.432511140000003</v>
          </cell>
          <cell r="D40">
            <v>33.61185803</v>
          </cell>
        </row>
        <row r="41">
          <cell r="A41" t="str">
            <v>PR214</v>
          </cell>
          <cell r="B41" t="str">
            <v>PR312-32</v>
          </cell>
          <cell r="C41">
            <v>39.688248710000003</v>
          </cell>
          <cell r="D41">
            <v>40.499173450000001</v>
          </cell>
        </row>
        <row r="42">
          <cell r="A42" t="str">
            <v>PR242</v>
          </cell>
          <cell r="B42" t="str">
            <v>PR312-38</v>
          </cell>
          <cell r="C42">
            <v>46.100000919999999</v>
          </cell>
          <cell r="D42">
            <v>46.100000919999999</v>
          </cell>
        </row>
        <row r="43">
          <cell r="A43" t="str">
            <v>PR217</v>
          </cell>
          <cell r="B43" t="str">
            <v>PR313-13</v>
          </cell>
          <cell r="C43">
            <v>20.652010489999999</v>
          </cell>
          <cell r="D43">
            <v>24.176730920000001</v>
          </cell>
        </row>
        <row r="44">
          <cell r="A44" t="str">
            <v>PR237</v>
          </cell>
          <cell r="B44" t="str">
            <v>PR314-06</v>
          </cell>
          <cell r="C44">
            <v>14.15496989</v>
          </cell>
          <cell r="D44">
            <v>17.679690319999999</v>
          </cell>
        </row>
        <row r="45">
          <cell r="A45" t="str">
            <v>PR244</v>
          </cell>
          <cell r="B45" t="str">
            <v>PR315-19</v>
          </cell>
          <cell r="C45">
            <v>27.050740919999999</v>
          </cell>
          <cell r="D45">
            <v>27.050740919999999</v>
          </cell>
        </row>
        <row r="46">
          <cell r="A46" t="str">
            <v>PR216</v>
          </cell>
          <cell r="B46" t="str">
            <v>PR316-13</v>
          </cell>
          <cell r="C46">
            <v>20.7</v>
          </cell>
          <cell r="D46">
            <v>23.293359989999999</v>
          </cell>
        </row>
        <row r="47">
          <cell r="A47" t="str">
            <v>PR245</v>
          </cell>
          <cell r="B47" t="str">
            <v>PR316-25</v>
          </cell>
          <cell r="C47">
            <v>33.4</v>
          </cell>
          <cell r="D47">
            <v>35.993359990000002</v>
          </cell>
        </row>
        <row r="48">
          <cell r="A48" t="str">
            <v>PR225</v>
          </cell>
          <cell r="B48" t="str">
            <v>PR317-25</v>
          </cell>
          <cell r="C48">
            <v>33.669444120000001</v>
          </cell>
          <cell r="D48">
            <v>42.302280609999997</v>
          </cell>
        </row>
        <row r="49">
          <cell r="A49" t="str">
            <v>PR226</v>
          </cell>
          <cell r="B49" t="str">
            <v>PR317-38</v>
          </cell>
          <cell r="C49">
            <v>46.509675680000001</v>
          </cell>
          <cell r="D49">
            <v>60.032813009999998</v>
          </cell>
        </row>
        <row r="50">
          <cell r="A50" t="str">
            <v>PR221</v>
          </cell>
          <cell r="B50" t="str">
            <v>PR318-25</v>
          </cell>
          <cell r="C50">
            <v>33.39999924</v>
          </cell>
          <cell r="D50">
            <v>33.39999924</v>
          </cell>
        </row>
        <row r="51">
          <cell r="A51" t="str">
            <v>PR222</v>
          </cell>
          <cell r="B51" t="str">
            <v>PR319-10</v>
          </cell>
          <cell r="C51">
            <v>17.523655130000002</v>
          </cell>
          <cell r="D51">
            <v>20.98311558</v>
          </cell>
        </row>
        <row r="52">
          <cell r="A52" t="str">
            <v>PR269</v>
          </cell>
          <cell r="B52" t="str">
            <v>PR320-25</v>
          </cell>
          <cell r="C52">
            <v>33.4</v>
          </cell>
          <cell r="D52">
            <v>34.249857749999997</v>
          </cell>
        </row>
        <row r="53">
          <cell r="A53" t="str">
            <v>PR223</v>
          </cell>
          <cell r="B53" t="str">
            <v>PR320-32</v>
          </cell>
          <cell r="C53">
            <v>39.538195510000001</v>
          </cell>
          <cell r="D53">
            <v>40.388053249999999</v>
          </cell>
        </row>
        <row r="54">
          <cell r="A54" t="str">
            <v>PR270</v>
          </cell>
          <cell r="B54" t="str">
            <v>PR320-44</v>
          </cell>
          <cell r="C54">
            <v>52.45</v>
          </cell>
          <cell r="D54">
            <v>53.299857750000001</v>
          </cell>
        </row>
        <row r="55">
          <cell r="A55" t="str">
            <v>PR230</v>
          </cell>
          <cell r="B55" t="str">
            <v>PR321-32</v>
          </cell>
          <cell r="C55">
            <v>39.081980919999999</v>
          </cell>
          <cell r="D55">
            <v>58.131980919999997</v>
          </cell>
        </row>
        <row r="56">
          <cell r="A56" t="str">
            <v>PR248</v>
          </cell>
          <cell r="B56" t="str">
            <v>PR322-25</v>
          </cell>
          <cell r="C56">
            <v>33.419397369999999</v>
          </cell>
          <cell r="D56">
            <v>34.04090068</v>
          </cell>
        </row>
        <row r="57">
          <cell r="A57" t="str">
            <v>PR247</v>
          </cell>
          <cell r="B57" t="str">
            <v>PR322-38</v>
          </cell>
          <cell r="C57">
            <v>46.119397370000002</v>
          </cell>
          <cell r="D57">
            <v>46.740900680000003</v>
          </cell>
        </row>
        <row r="58">
          <cell r="A58" t="str">
            <v>PR250</v>
          </cell>
          <cell r="B58" t="str">
            <v>PR323-32</v>
          </cell>
          <cell r="C58">
            <v>39.952284210000002</v>
          </cell>
          <cell r="D58">
            <v>40.573787520000003</v>
          </cell>
        </row>
        <row r="59">
          <cell r="A59" t="str">
            <v>RVSCP400T10</v>
          </cell>
          <cell r="B59" t="str">
            <v>PR324-10</v>
          </cell>
          <cell r="C59">
            <v>17.523655130000002</v>
          </cell>
        </row>
        <row r="60">
          <cell r="A60" t="str">
            <v>RVSCP400T12</v>
          </cell>
          <cell r="B60" t="str">
            <v>PR324-10</v>
          </cell>
          <cell r="C60">
            <v>19.36016111</v>
          </cell>
        </row>
        <row r="61">
          <cell r="A61" t="str">
            <v>RVSCP400T15</v>
          </cell>
          <cell r="B61" t="str">
            <v>PR324-10</v>
          </cell>
          <cell r="C61">
            <v>20.56617524</v>
          </cell>
        </row>
        <row r="62">
          <cell r="A62" t="str">
            <v>RVSCP400T16</v>
          </cell>
          <cell r="B62" t="str">
            <v>PR324-10</v>
          </cell>
          <cell r="C62">
            <v>20.69956659</v>
          </cell>
        </row>
        <row r="63">
          <cell r="A63" t="str">
            <v>RVSCP400T18</v>
          </cell>
          <cell r="B63" t="str">
            <v>PR324-10</v>
          </cell>
          <cell r="C63">
            <v>20.98308677</v>
          </cell>
        </row>
        <row r="64">
          <cell r="A64" t="str">
            <v>RVSCP400T21</v>
          </cell>
          <cell r="B64" t="str">
            <v>PR324-10</v>
          </cell>
          <cell r="C64">
            <v>20.98311558</v>
          </cell>
          <cell r="D64">
            <v>0</v>
          </cell>
        </row>
        <row r="65">
          <cell r="A65" t="str">
            <v>PR251</v>
          </cell>
          <cell r="B65" t="str">
            <v>PR325-25</v>
          </cell>
          <cell r="C65">
            <v>33.594481139999999</v>
          </cell>
          <cell r="D65">
            <v>39.825500669999997</v>
          </cell>
        </row>
        <row r="66">
          <cell r="A66" t="str">
            <v>PR254</v>
          </cell>
          <cell r="B66" t="str">
            <v>PR326-19</v>
          </cell>
          <cell r="C66">
            <v>27.04999922</v>
          </cell>
          <cell r="D66">
            <v>27.04999922</v>
          </cell>
        </row>
        <row r="67">
          <cell r="A67" t="str">
            <v>PR253</v>
          </cell>
          <cell r="B67" t="str">
            <v>PR326-25</v>
          </cell>
          <cell r="C67">
            <v>33.399999219999998</v>
          </cell>
          <cell r="D67">
            <v>33.399999219999998</v>
          </cell>
        </row>
        <row r="68">
          <cell r="A68" t="str">
            <v>PR252</v>
          </cell>
          <cell r="B68" t="str">
            <v>PR326-32</v>
          </cell>
          <cell r="C68">
            <v>39.749999219999999</v>
          </cell>
          <cell r="D68">
            <v>39.749999219999999</v>
          </cell>
        </row>
        <row r="69">
          <cell r="A69" t="str">
            <v>PR259</v>
          </cell>
          <cell r="B69" t="str">
            <v>PR327-19</v>
          </cell>
          <cell r="C69">
            <v>27.05778664</v>
          </cell>
          <cell r="D69">
            <v>27.05778664</v>
          </cell>
        </row>
        <row r="70">
          <cell r="A70" t="str">
            <v>PR258</v>
          </cell>
          <cell r="B70" t="str">
            <v>PR327-25</v>
          </cell>
          <cell r="C70">
            <v>33.407786639999998</v>
          </cell>
          <cell r="D70">
            <v>33.407786639999998</v>
          </cell>
        </row>
        <row r="71">
          <cell r="A71" t="str">
            <v>PR257</v>
          </cell>
          <cell r="B71" t="str">
            <v>PR327-32</v>
          </cell>
          <cell r="C71">
            <v>39.747301520000001</v>
          </cell>
          <cell r="D71">
            <v>39.747301520000001</v>
          </cell>
        </row>
        <row r="72">
          <cell r="A72" t="str">
            <v>PR260</v>
          </cell>
          <cell r="B72" t="str">
            <v>PR328-32</v>
          </cell>
          <cell r="C72">
            <v>39.75</v>
          </cell>
          <cell r="D72">
            <v>40.63732383</v>
          </cell>
        </row>
        <row r="73">
          <cell r="A73" t="str">
            <v>PR261</v>
          </cell>
          <cell r="B73" t="str">
            <v>PR329-19</v>
          </cell>
          <cell r="C73">
            <v>27.049999239999998</v>
          </cell>
          <cell r="D73">
            <v>30.662025679999999</v>
          </cell>
        </row>
        <row r="74">
          <cell r="A74" t="str">
            <v>PR265</v>
          </cell>
          <cell r="B74" t="str">
            <v>PR330-32</v>
          </cell>
          <cell r="C74">
            <v>39.75</v>
          </cell>
          <cell r="D74">
            <v>40.293874940000002</v>
          </cell>
        </row>
        <row r="75">
          <cell r="A75" t="str">
            <v>PR264</v>
          </cell>
          <cell r="B75" t="str">
            <v>PR330-38</v>
          </cell>
          <cell r="C75">
            <v>46.099999820000001</v>
          </cell>
          <cell r="D75">
            <v>46.643874940000003</v>
          </cell>
        </row>
        <row r="76">
          <cell r="A76" t="str">
            <v>PR263</v>
          </cell>
          <cell r="B76" t="str">
            <v>PR330-51</v>
          </cell>
          <cell r="C76">
            <v>58.799998299999999</v>
          </cell>
          <cell r="D76">
            <v>59.343873420000001</v>
          </cell>
        </row>
        <row r="77">
          <cell r="A77" t="str">
            <v>PR266</v>
          </cell>
          <cell r="B77" t="str">
            <v>PR331-38</v>
          </cell>
          <cell r="C77">
            <v>46.099999240000002</v>
          </cell>
          <cell r="D77">
            <v>46.099999240000002</v>
          </cell>
        </row>
        <row r="78">
          <cell r="A78" t="str">
            <v>PR267</v>
          </cell>
          <cell r="B78" t="str">
            <v>PR332-25</v>
          </cell>
          <cell r="C78">
            <v>33.4</v>
          </cell>
          <cell r="D78">
            <v>33.4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E40"/>
  <sheetViews>
    <sheetView tabSelected="1" workbookViewId="0">
      <selection activeCell="C14" sqref="C14"/>
    </sheetView>
  </sheetViews>
  <sheetFormatPr defaultRowHeight="16.5" customHeight="1" x14ac:dyDescent="0.25"/>
  <cols>
    <col min="1" max="1" width="4.625" style="22" customWidth="1"/>
    <col min="2" max="2" width="3.625" style="22" customWidth="1"/>
    <col min="3" max="3" width="40.625" style="22" customWidth="1"/>
    <col min="4" max="16384" width="9" style="22"/>
  </cols>
  <sheetData>
    <row r="2" spans="2:3" ht="24.75" customHeight="1" x14ac:dyDescent="0.35">
      <c r="B2" s="138" t="s">
        <v>82</v>
      </c>
    </row>
    <row r="4" spans="2:3" ht="16.5" customHeight="1" x14ac:dyDescent="0.25">
      <c r="C4" s="23" t="s">
        <v>83</v>
      </c>
    </row>
    <row r="5" spans="2:3" ht="16.5" customHeight="1" x14ac:dyDescent="0.25">
      <c r="C5" s="23" t="s">
        <v>84</v>
      </c>
    </row>
    <row r="6" spans="2:3" ht="16.5" customHeight="1" x14ac:dyDescent="0.25">
      <c r="C6" s="24"/>
    </row>
    <row r="7" spans="2:3" ht="16.5" customHeight="1" x14ac:dyDescent="0.25">
      <c r="C7" s="25" t="s">
        <v>85</v>
      </c>
    </row>
    <row r="8" spans="2:3" ht="16.5" customHeight="1" x14ac:dyDescent="0.25">
      <c r="C8" s="121" t="s">
        <v>220</v>
      </c>
    </row>
    <row r="9" spans="2:3" ht="16.5" customHeight="1" x14ac:dyDescent="0.25">
      <c r="C9" s="121" t="s">
        <v>221</v>
      </c>
    </row>
    <row r="10" spans="2:3" ht="16.5" customHeight="1" x14ac:dyDescent="0.25">
      <c r="C10" s="25" t="s">
        <v>86</v>
      </c>
    </row>
    <row r="11" spans="2:3" ht="16.5" customHeight="1" x14ac:dyDescent="0.25">
      <c r="C11" s="27" t="s">
        <v>88</v>
      </c>
    </row>
    <row r="12" spans="2:3" ht="16.5" customHeight="1" x14ac:dyDescent="0.25">
      <c r="C12" s="25" t="s">
        <v>223</v>
      </c>
    </row>
    <row r="13" spans="2:3" ht="16.5" customHeight="1" x14ac:dyDescent="0.25">
      <c r="C13" s="26"/>
    </row>
    <row r="14" spans="2:3" ht="16.5" customHeight="1" x14ac:dyDescent="0.25">
      <c r="C14" s="25" t="s">
        <v>87</v>
      </c>
    </row>
    <row r="15" spans="2:3" ht="16.5" customHeight="1" x14ac:dyDescent="0.25">
      <c r="C15" s="28"/>
    </row>
    <row r="16" spans="2:3" ht="16.5" customHeight="1" x14ac:dyDescent="0.25">
      <c r="C16" s="28"/>
    </row>
    <row r="17" spans="2:5" ht="16.5" customHeight="1" x14ac:dyDescent="0.25">
      <c r="C17" s="27"/>
    </row>
    <row r="18" spans="2:5" ht="16.5" customHeight="1" x14ac:dyDescent="0.25">
      <c r="C18" s="27"/>
    </row>
    <row r="19" spans="2:5" ht="16.5" customHeight="1" x14ac:dyDescent="0.25">
      <c r="C19" s="28"/>
    </row>
    <row r="20" spans="2:5" ht="16.5" customHeight="1" x14ac:dyDescent="0.25">
      <c r="C20" s="26"/>
    </row>
    <row r="21" spans="2:5" ht="16.5" customHeight="1" x14ac:dyDescent="0.25">
      <c r="B21" s="29"/>
      <c r="C21" s="28"/>
      <c r="D21" s="29"/>
      <c r="E21" s="29"/>
    </row>
    <row r="22" spans="2:5" ht="16.5" customHeight="1" x14ac:dyDescent="0.25">
      <c r="B22" s="29"/>
      <c r="C22" s="27"/>
      <c r="D22" s="29"/>
      <c r="E22" s="29"/>
    </row>
    <row r="23" spans="2:5" ht="16.5" customHeight="1" x14ac:dyDescent="0.25">
      <c r="B23" s="29"/>
      <c r="C23" s="27"/>
      <c r="D23" s="29"/>
      <c r="E23" s="29"/>
    </row>
    <row r="24" spans="2:5" ht="16.5" customHeight="1" x14ac:dyDescent="0.25">
      <c r="B24" s="29"/>
      <c r="C24" s="27"/>
      <c r="D24" s="29"/>
      <c r="E24" s="29"/>
    </row>
    <row r="25" spans="2:5" ht="16.5" customHeight="1" x14ac:dyDescent="0.25">
      <c r="B25" s="29"/>
      <c r="C25" s="30"/>
      <c r="D25" s="29"/>
      <c r="E25" s="29"/>
    </row>
    <row r="26" spans="2:5" ht="16.5" customHeight="1" x14ac:dyDescent="0.25">
      <c r="B26" s="29"/>
      <c r="C26" s="30"/>
      <c r="D26" s="29"/>
      <c r="E26" s="29"/>
    </row>
    <row r="27" spans="2:5" ht="16.5" customHeight="1" x14ac:dyDescent="0.25">
      <c r="B27" s="29"/>
      <c r="C27" s="27"/>
      <c r="D27" s="29"/>
      <c r="E27" s="29"/>
    </row>
    <row r="28" spans="2:5" ht="16.5" customHeight="1" x14ac:dyDescent="0.25">
      <c r="B28" s="29"/>
      <c r="C28" s="28"/>
      <c r="D28" s="29"/>
      <c r="E28" s="29"/>
    </row>
    <row r="29" spans="2:5" ht="16.5" customHeight="1" x14ac:dyDescent="0.25">
      <c r="B29" s="29"/>
      <c r="C29" s="29"/>
      <c r="D29" s="29"/>
      <c r="E29" s="29"/>
    </row>
    <row r="30" spans="2:5" ht="16.5" customHeight="1" x14ac:dyDescent="0.25">
      <c r="B30" s="29"/>
      <c r="C30" s="29"/>
      <c r="D30" s="29"/>
      <c r="E30" s="29"/>
    </row>
    <row r="31" spans="2:5" ht="16.5" customHeight="1" x14ac:dyDescent="0.25">
      <c r="B31" s="29"/>
      <c r="C31" s="29"/>
      <c r="D31" s="29"/>
      <c r="E31" s="29"/>
    </row>
    <row r="32" spans="2:5" ht="16.5" customHeight="1" x14ac:dyDescent="0.25">
      <c r="B32" s="29"/>
      <c r="C32" s="29"/>
      <c r="D32" s="29"/>
      <c r="E32" s="29"/>
    </row>
    <row r="33" spans="2:5" ht="16.5" customHeight="1" x14ac:dyDescent="0.25">
      <c r="B33" s="29"/>
      <c r="C33" s="29"/>
      <c r="D33" s="29"/>
      <c r="E33" s="29"/>
    </row>
    <row r="34" spans="2:5" ht="16.5" customHeight="1" x14ac:dyDescent="0.25">
      <c r="B34" s="29"/>
      <c r="C34" s="29"/>
      <c r="D34" s="29"/>
      <c r="E34" s="29"/>
    </row>
    <row r="35" spans="2:5" ht="16.5" customHeight="1" x14ac:dyDescent="0.25">
      <c r="B35" s="29"/>
      <c r="C35" s="29"/>
      <c r="D35" s="29"/>
      <c r="E35" s="29"/>
    </row>
    <row r="36" spans="2:5" ht="16.5" customHeight="1" x14ac:dyDescent="0.25">
      <c r="B36" s="29"/>
      <c r="C36" s="29"/>
      <c r="D36" s="29"/>
      <c r="E36" s="29"/>
    </row>
    <row r="37" spans="2:5" ht="16.5" customHeight="1" x14ac:dyDescent="0.25">
      <c r="B37" s="29"/>
      <c r="C37" s="29"/>
      <c r="D37" s="29"/>
      <c r="E37" s="29"/>
    </row>
    <row r="38" spans="2:5" ht="16.5" customHeight="1" x14ac:dyDescent="0.25">
      <c r="B38" s="29"/>
      <c r="C38" s="29"/>
      <c r="D38" s="29"/>
      <c r="E38" s="29"/>
    </row>
    <row r="39" spans="2:5" ht="16.5" customHeight="1" x14ac:dyDescent="0.25">
      <c r="B39" s="29"/>
      <c r="C39" s="29"/>
      <c r="D39" s="29"/>
      <c r="E39" s="29"/>
    </row>
    <row r="40" spans="2:5" ht="16.5" customHeight="1" x14ac:dyDescent="0.25">
      <c r="C40" s="29"/>
    </row>
  </sheetData>
  <sheetProtection algorithmName="SHA-512" hashValue="x/bIwLBdaCaKYnBozr+Jw/mG2PL8H5HC8fJ9gz+4gnAaeax+lhAZQDP/PFEn3tSpwP4+f2fqfRkP4KoC6H+4DA==" saltValue="Z13VT4gOc0kON4+9QSKcgQ==" spinCount="100000" sheet="1" selectLockedCells="1"/>
  <phoneticPr fontId="1" type="noConversion"/>
  <hyperlinks>
    <hyperlink ref="C7" location="'Center Panel - Applied Molding'!A1" display="Center Panel - Applied Molding"/>
    <hyperlink ref="C12" location="'Drawer Front - Look C Edge Thck'!A1" display="Drawer Front - Look C Edge Thck"/>
    <hyperlink ref="C14" location="'Drawer Front - OSE (AM)'!A1" display="Drawer Front - OSE (AM)"/>
    <hyperlink ref="C10" location="'Center Panel - Minimum Size'!A1" display="Center Panel - Minimum Size"/>
  </hyperlink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</sheetPr>
  <dimension ref="A1:DQ8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AA1"/>
    </sheetView>
  </sheetViews>
  <sheetFormatPr defaultRowHeight="15.75" x14ac:dyDescent="0.25"/>
  <cols>
    <col min="1" max="2" width="12.625" style="48" customWidth="1"/>
    <col min="3" max="3" width="8.625" style="6" customWidth="1"/>
    <col min="4" max="121" width="8.625" customWidth="1"/>
    <col min="122" max="122" width="3.625" customWidth="1"/>
  </cols>
  <sheetData>
    <row r="1" spans="1:121" ht="24.95" customHeight="1" thickBot="1" x14ac:dyDescent="0.3">
      <c r="A1" s="140" t="s">
        <v>12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42"/>
      <c r="AC1" s="42"/>
      <c r="AD1" s="140" t="s">
        <v>12</v>
      </c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</row>
    <row r="2" spans="1:121" ht="16.5" customHeight="1" thickBot="1" x14ac:dyDescent="0.3">
      <c r="A2" s="41" t="s">
        <v>3</v>
      </c>
      <c r="B2" s="41" t="s">
        <v>4</v>
      </c>
      <c r="C2" s="18" t="s">
        <v>13</v>
      </c>
      <c r="D2" s="18" t="s">
        <v>14</v>
      </c>
      <c r="E2" s="18" t="s">
        <v>15</v>
      </c>
      <c r="F2" s="18" t="s">
        <v>16</v>
      </c>
      <c r="G2" s="18" t="s">
        <v>17</v>
      </c>
      <c r="H2" s="18" t="s">
        <v>18</v>
      </c>
      <c r="I2" s="18" t="s">
        <v>19</v>
      </c>
      <c r="J2" s="18" t="s">
        <v>20</v>
      </c>
      <c r="K2" s="18" t="s">
        <v>21</v>
      </c>
      <c r="L2" s="18" t="s">
        <v>94</v>
      </c>
      <c r="M2" s="18" t="s">
        <v>22</v>
      </c>
      <c r="N2" s="18" t="s">
        <v>23</v>
      </c>
      <c r="O2" s="18" t="s">
        <v>24</v>
      </c>
      <c r="P2" s="18" t="s">
        <v>25</v>
      </c>
      <c r="Q2" s="18" t="s">
        <v>26</v>
      </c>
      <c r="R2" s="18" t="s">
        <v>27</v>
      </c>
      <c r="S2" s="18" t="s">
        <v>28</v>
      </c>
      <c r="T2" s="18" t="s">
        <v>95</v>
      </c>
      <c r="U2" s="18" t="s">
        <v>29</v>
      </c>
      <c r="V2" s="18" t="s">
        <v>30</v>
      </c>
      <c r="W2" s="18" t="s">
        <v>31</v>
      </c>
      <c r="X2" s="1" t="s">
        <v>32</v>
      </c>
      <c r="Y2" s="18" t="s">
        <v>33</v>
      </c>
      <c r="Z2" s="18" t="s">
        <v>96</v>
      </c>
      <c r="AA2" s="18" t="s">
        <v>34</v>
      </c>
      <c r="AB2" s="18" t="s">
        <v>97</v>
      </c>
      <c r="AC2" s="18" t="s">
        <v>98</v>
      </c>
      <c r="AD2" s="18" t="s">
        <v>35</v>
      </c>
      <c r="AE2" s="18" t="s">
        <v>36</v>
      </c>
      <c r="AF2" s="18" t="s">
        <v>37</v>
      </c>
      <c r="AG2" s="18" t="s">
        <v>38</v>
      </c>
      <c r="AH2" s="18" t="s">
        <v>39</v>
      </c>
      <c r="AI2" s="18" t="s">
        <v>40</v>
      </c>
      <c r="AJ2" s="18" t="s">
        <v>41</v>
      </c>
      <c r="AK2" s="18" t="s">
        <v>42</v>
      </c>
      <c r="AL2" s="18" t="s">
        <v>99</v>
      </c>
      <c r="AM2" s="18" t="s">
        <v>100</v>
      </c>
      <c r="AN2" s="1" t="s">
        <v>43</v>
      </c>
      <c r="AO2" s="1" t="s">
        <v>44</v>
      </c>
      <c r="AP2" s="1" t="s">
        <v>45</v>
      </c>
      <c r="AQ2" s="18" t="s">
        <v>46</v>
      </c>
      <c r="AR2" s="18" t="s">
        <v>47</v>
      </c>
      <c r="AS2" s="18" t="s">
        <v>48</v>
      </c>
      <c r="AT2" s="18" t="s">
        <v>101</v>
      </c>
      <c r="AU2" s="18" t="s">
        <v>49</v>
      </c>
      <c r="AV2" s="18" t="s">
        <v>50</v>
      </c>
      <c r="AW2" s="18" t="s">
        <v>51</v>
      </c>
      <c r="AX2" s="18" t="s">
        <v>52</v>
      </c>
      <c r="AY2" s="18" t="s">
        <v>53</v>
      </c>
      <c r="AZ2" s="18" t="s">
        <v>54</v>
      </c>
      <c r="BA2" s="18" t="s">
        <v>55</v>
      </c>
      <c r="BB2" s="18" t="s">
        <v>56</v>
      </c>
      <c r="BC2" s="18" t="s">
        <v>57</v>
      </c>
      <c r="BD2" s="18" t="s">
        <v>58</v>
      </c>
      <c r="BE2" s="44" t="s">
        <v>59</v>
      </c>
      <c r="BF2" s="44" t="s">
        <v>102</v>
      </c>
      <c r="BG2" s="44" t="s">
        <v>103</v>
      </c>
      <c r="BH2" s="44" t="s">
        <v>104</v>
      </c>
      <c r="BI2" s="44" t="s">
        <v>105</v>
      </c>
      <c r="BJ2" s="44" t="s">
        <v>106</v>
      </c>
      <c r="BK2" s="44" t="s">
        <v>107</v>
      </c>
      <c r="BL2" s="44" t="s">
        <v>108</v>
      </c>
      <c r="BM2" s="44" t="s">
        <v>109</v>
      </c>
      <c r="BN2" s="44" t="s">
        <v>110</v>
      </c>
      <c r="BO2" s="44" t="s">
        <v>111</v>
      </c>
      <c r="BP2" s="44" t="s">
        <v>112</v>
      </c>
      <c r="BQ2" s="44" t="s">
        <v>113</v>
      </c>
      <c r="BR2" s="44" t="s">
        <v>114</v>
      </c>
      <c r="BS2" s="44" t="s">
        <v>115</v>
      </c>
      <c r="BT2" s="44" t="s">
        <v>116</v>
      </c>
      <c r="BU2" s="44" t="s">
        <v>117</v>
      </c>
      <c r="BV2" s="44" t="s">
        <v>118</v>
      </c>
      <c r="BW2" s="44" t="s">
        <v>119</v>
      </c>
      <c r="BX2" s="44" t="s">
        <v>120</v>
      </c>
      <c r="BY2" s="44" t="s">
        <v>121</v>
      </c>
      <c r="BZ2" s="44" t="s">
        <v>122</v>
      </c>
      <c r="CA2" s="44" t="s">
        <v>123</v>
      </c>
      <c r="CB2" s="44" t="s">
        <v>124</v>
      </c>
      <c r="CC2" s="44" t="s">
        <v>125</v>
      </c>
      <c r="CD2" s="44" t="s">
        <v>126</v>
      </c>
      <c r="CE2" s="44" t="s">
        <v>127</v>
      </c>
      <c r="CF2" s="44" t="s">
        <v>128</v>
      </c>
      <c r="CG2" s="44" t="s">
        <v>129</v>
      </c>
      <c r="CH2" s="44" t="s">
        <v>130</v>
      </c>
      <c r="CI2" s="44" t="s">
        <v>131</v>
      </c>
      <c r="CJ2" s="44" t="s">
        <v>132</v>
      </c>
      <c r="CK2" s="44" t="s">
        <v>133</v>
      </c>
      <c r="CL2" s="44" t="s">
        <v>134</v>
      </c>
      <c r="CM2" s="44" t="s">
        <v>135</v>
      </c>
      <c r="CN2" s="44" t="s">
        <v>136</v>
      </c>
      <c r="CO2" s="44" t="s">
        <v>137</v>
      </c>
      <c r="CP2" s="44" t="s">
        <v>138</v>
      </c>
      <c r="CQ2" s="44" t="s">
        <v>139</v>
      </c>
      <c r="CR2" s="44" t="s">
        <v>140</v>
      </c>
      <c r="CS2" s="44" t="s">
        <v>141</v>
      </c>
      <c r="CT2" s="44" t="s">
        <v>142</v>
      </c>
      <c r="CU2" s="44" t="s">
        <v>143</v>
      </c>
      <c r="CV2" s="44" t="s">
        <v>144</v>
      </c>
      <c r="CW2" s="44" t="s">
        <v>145</v>
      </c>
      <c r="CX2" s="44" t="s">
        <v>146</v>
      </c>
      <c r="CY2" s="44" t="s">
        <v>147</v>
      </c>
      <c r="CZ2" s="44" t="s">
        <v>148</v>
      </c>
      <c r="DA2" s="44" t="s">
        <v>149</v>
      </c>
      <c r="DB2" s="44" t="s">
        <v>150</v>
      </c>
      <c r="DC2" s="44" t="s">
        <v>151</v>
      </c>
      <c r="DD2" s="44" t="s">
        <v>152</v>
      </c>
      <c r="DE2" s="44" t="s">
        <v>153</v>
      </c>
      <c r="DF2" s="44" t="s">
        <v>154</v>
      </c>
      <c r="DG2" s="44" t="s">
        <v>155</v>
      </c>
      <c r="DH2" s="44" t="s">
        <v>156</v>
      </c>
      <c r="DI2" s="44" t="s">
        <v>157</v>
      </c>
      <c r="DJ2" s="44" t="s">
        <v>158</v>
      </c>
      <c r="DK2" s="44" t="s">
        <v>159</v>
      </c>
      <c r="DL2" s="44" t="s">
        <v>160</v>
      </c>
      <c r="DM2" s="44" t="s">
        <v>161</v>
      </c>
      <c r="DN2" s="44" t="s">
        <v>162</v>
      </c>
      <c r="DO2" s="44" t="s">
        <v>163</v>
      </c>
      <c r="DP2" s="18" t="s">
        <v>164</v>
      </c>
      <c r="DQ2" s="50"/>
    </row>
    <row r="3" spans="1:121" ht="15.75" customHeight="1" x14ac:dyDescent="0.25">
      <c r="A3" s="45" t="str">
        <f>IF('[1]Panel Profiles'!A3&lt;&gt;"",'[1]Panel Profiles'!A3,"")</f>
        <v>PR246</v>
      </c>
      <c r="B3" s="45" t="str">
        <f>IF('[1]Panel Profiles'!B3&lt;&gt;"",'[1]Panel Profiles'!B3,"")</f>
        <v>PR300-19</v>
      </c>
      <c r="C3" s="54" t="s">
        <v>165</v>
      </c>
      <c r="D3" s="55" t="s">
        <v>165</v>
      </c>
      <c r="E3" s="55" t="s">
        <v>165</v>
      </c>
      <c r="F3" s="55" t="s">
        <v>165</v>
      </c>
      <c r="G3" s="55" t="s">
        <v>165</v>
      </c>
      <c r="H3" s="55" t="s">
        <v>165</v>
      </c>
      <c r="I3" s="55" t="s">
        <v>165</v>
      </c>
      <c r="J3" s="55" t="s">
        <v>165</v>
      </c>
      <c r="K3" s="55" t="s">
        <v>165</v>
      </c>
      <c r="L3" s="55" t="s">
        <v>165</v>
      </c>
      <c r="M3" s="55" t="s">
        <v>165</v>
      </c>
      <c r="N3" s="55" t="s">
        <v>165</v>
      </c>
      <c r="O3" s="55" t="s">
        <v>165</v>
      </c>
      <c r="P3" s="55" t="s">
        <v>165</v>
      </c>
      <c r="Q3" s="55" t="s">
        <v>165</v>
      </c>
      <c r="R3" s="55" t="s">
        <v>165</v>
      </c>
      <c r="S3" s="55" t="s">
        <v>165</v>
      </c>
      <c r="T3" s="55" t="s">
        <v>165</v>
      </c>
      <c r="U3" s="55" t="s">
        <v>165</v>
      </c>
      <c r="V3" s="55" t="s">
        <v>165</v>
      </c>
      <c r="W3" s="55" t="s">
        <v>166</v>
      </c>
      <c r="X3" s="55" t="s">
        <v>165</v>
      </c>
      <c r="Y3" s="55" t="s">
        <v>165</v>
      </c>
      <c r="Z3" s="55" t="s">
        <v>165</v>
      </c>
      <c r="AA3" s="55" t="s">
        <v>165</v>
      </c>
      <c r="AB3" s="55" t="s">
        <v>165</v>
      </c>
      <c r="AC3" s="55" t="s">
        <v>165</v>
      </c>
      <c r="AD3" s="55" t="s">
        <v>165</v>
      </c>
      <c r="AE3" s="55" t="s">
        <v>165</v>
      </c>
      <c r="AF3" s="55" t="s">
        <v>165</v>
      </c>
      <c r="AG3" s="55" t="s">
        <v>165</v>
      </c>
      <c r="AH3" s="55" t="s">
        <v>165</v>
      </c>
      <c r="AI3" s="55" t="s">
        <v>165</v>
      </c>
      <c r="AJ3" s="55" t="s">
        <v>165</v>
      </c>
      <c r="AK3" s="55" t="s">
        <v>165</v>
      </c>
      <c r="AL3" s="55" t="s">
        <v>165</v>
      </c>
      <c r="AM3" s="55" t="s">
        <v>165</v>
      </c>
      <c r="AN3" s="55" t="s">
        <v>165</v>
      </c>
      <c r="AO3" s="55" t="s">
        <v>165</v>
      </c>
      <c r="AP3" s="55" t="s">
        <v>165</v>
      </c>
      <c r="AQ3" s="55" t="s">
        <v>165</v>
      </c>
      <c r="AR3" s="55" t="s">
        <v>166</v>
      </c>
      <c r="AS3" s="55" t="s">
        <v>165</v>
      </c>
      <c r="AT3" s="55" t="s">
        <v>165</v>
      </c>
      <c r="AU3" s="55" t="s">
        <v>165</v>
      </c>
      <c r="AV3" s="55" t="s">
        <v>165</v>
      </c>
      <c r="AW3" s="55" t="s">
        <v>165</v>
      </c>
      <c r="AX3" s="55" t="s">
        <v>165</v>
      </c>
      <c r="AY3" s="55" t="s">
        <v>165</v>
      </c>
      <c r="AZ3" s="55" t="s">
        <v>165</v>
      </c>
      <c r="BA3" s="55" t="s">
        <v>165</v>
      </c>
      <c r="BB3" s="55" t="s">
        <v>165</v>
      </c>
      <c r="BC3" s="55" t="s">
        <v>165</v>
      </c>
      <c r="BD3" s="55" t="s">
        <v>165</v>
      </c>
      <c r="BE3" s="56" t="s">
        <v>165</v>
      </c>
      <c r="BF3" s="56" t="s">
        <v>166</v>
      </c>
      <c r="BG3" s="56" t="s">
        <v>165</v>
      </c>
      <c r="BH3" s="56" t="s">
        <v>165</v>
      </c>
      <c r="BI3" s="56" t="s">
        <v>165</v>
      </c>
      <c r="BJ3" s="56" t="s">
        <v>165</v>
      </c>
      <c r="BK3" s="56" t="s">
        <v>165</v>
      </c>
      <c r="BL3" s="56" t="s">
        <v>165</v>
      </c>
      <c r="BM3" s="56" t="s">
        <v>165</v>
      </c>
      <c r="BN3" s="56" t="s">
        <v>165</v>
      </c>
      <c r="BO3" s="56" t="s">
        <v>165</v>
      </c>
      <c r="BP3" s="56" t="s">
        <v>165</v>
      </c>
      <c r="BQ3" s="56" t="s">
        <v>165</v>
      </c>
      <c r="BR3" s="56" t="s">
        <v>165</v>
      </c>
      <c r="BS3" s="56" t="s">
        <v>165</v>
      </c>
      <c r="BT3" s="56" t="s">
        <v>165</v>
      </c>
      <c r="BU3" s="56" t="s">
        <v>165</v>
      </c>
      <c r="BV3" s="56" t="s">
        <v>165</v>
      </c>
      <c r="BW3" s="56" t="s">
        <v>165</v>
      </c>
      <c r="BX3" s="56" t="s">
        <v>165</v>
      </c>
      <c r="BY3" s="56" t="s">
        <v>165</v>
      </c>
      <c r="BZ3" s="56" t="s">
        <v>165</v>
      </c>
      <c r="CA3" s="56" t="s">
        <v>165</v>
      </c>
      <c r="CB3" s="56" t="s">
        <v>165</v>
      </c>
      <c r="CC3" s="56" t="s">
        <v>165</v>
      </c>
      <c r="CD3" s="56" t="s">
        <v>165</v>
      </c>
      <c r="CE3" s="56" t="s">
        <v>165</v>
      </c>
      <c r="CF3" s="56" t="s">
        <v>165</v>
      </c>
      <c r="CG3" s="56" t="s">
        <v>165</v>
      </c>
      <c r="CH3" s="56" t="s">
        <v>165</v>
      </c>
      <c r="CI3" s="56" t="s">
        <v>165</v>
      </c>
      <c r="CJ3" s="56" t="s">
        <v>165</v>
      </c>
      <c r="CK3" s="56" t="s">
        <v>165</v>
      </c>
      <c r="CL3" s="56" t="s">
        <v>165</v>
      </c>
      <c r="CM3" s="56" t="s">
        <v>165</v>
      </c>
      <c r="CN3" s="56" t="s">
        <v>165</v>
      </c>
      <c r="CO3" s="56" t="s">
        <v>165</v>
      </c>
      <c r="CP3" s="56" t="s">
        <v>165</v>
      </c>
      <c r="CQ3" s="56" t="s">
        <v>165</v>
      </c>
      <c r="CR3" s="56" t="s">
        <v>165</v>
      </c>
      <c r="CS3" s="56" t="s">
        <v>165</v>
      </c>
      <c r="CT3" s="56" t="s">
        <v>165</v>
      </c>
      <c r="CU3" s="56" t="s">
        <v>165</v>
      </c>
      <c r="CV3" s="56" t="s">
        <v>165</v>
      </c>
      <c r="CW3" s="56" t="s">
        <v>165</v>
      </c>
      <c r="CX3" s="56" t="s">
        <v>165</v>
      </c>
      <c r="CY3" s="56" t="s">
        <v>165</v>
      </c>
      <c r="CZ3" s="56" t="s">
        <v>165</v>
      </c>
      <c r="DA3" s="56" t="s">
        <v>165</v>
      </c>
      <c r="DB3" s="56" t="s">
        <v>165</v>
      </c>
      <c r="DC3" s="56" t="s">
        <v>165</v>
      </c>
      <c r="DD3" s="56" t="s">
        <v>165</v>
      </c>
      <c r="DE3" s="56" t="s">
        <v>165</v>
      </c>
      <c r="DF3" s="56" t="s">
        <v>165</v>
      </c>
      <c r="DG3" s="56" t="s">
        <v>165</v>
      </c>
      <c r="DH3" s="56" t="s">
        <v>165</v>
      </c>
      <c r="DI3" s="56" t="s">
        <v>165</v>
      </c>
      <c r="DJ3" s="56" t="s">
        <v>165</v>
      </c>
      <c r="DK3" s="56" t="s">
        <v>165</v>
      </c>
      <c r="DL3" s="56" t="s">
        <v>165</v>
      </c>
      <c r="DM3" s="56" t="s">
        <v>165</v>
      </c>
      <c r="DN3" s="56" t="s">
        <v>165</v>
      </c>
      <c r="DO3" s="56" t="s">
        <v>165</v>
      </c>
      <c r="DP3" s="55" t="s">
        <v>165</v>
      </c>
      <c r="DQ3" s="65"/>
    </row>
    <row r="4" spans="1:121" ht="15.75" customHeight="1" x14ac:dyDescent="0.25">
      <c r="A4" s="46" t="str">
        <f>IF('[1]Panel Profiles'!A4&lt;&gt;"",'[1]Panel Profiles'!A4,"")</f>
        <v>PR215</v>
      </c>
      <c r="B4" s="46" t="str">
        <f>IF('[1]Panel Profiles'!B4&lt;&gt;"",'[1]Panel Profiles'!B4,"")</f>
        <v>PR300-25</v>
      </c>
      <c r="C4" s="57" t="s">
        <v>165</v>
      </c>
      <c r="D4" s="58" t="s">
        <v>165</v>
      </c>
      <c r="E4" s="58" t="s">
        <v>165</v>
      </c>
      <c r="F4" s="58" t="s">
        <v>165</v>
      </c>
      <c r="G4" s="58" t="s">
        <v>165</v>
      </c>
      <c r="H4" s="58" t="s">
        <v>165</v>
      </c>
      <c r="I4" s="58" t="s">
        <v>165</v>
      </c>
      <c r="J4" s="58" t="s">
        <v>165</v>
      </c>
      <c r="K4" s="58" t="s">
        <v>165</v>
      </c>
      <c r="L4" s="58" t="s">
        <v>165</v>
      </c>
      <c r="M4" s="58" t="s">
        <v>165</v>
      </c>
      <c r="N4" s="58" t="s">
        <v>165</v>
      </c>
      <c r="O4" s="58" t="s">
        <v>166</v>
      </c>
      <c r="P4" s="58" t="s">
        <v>165</v>
      </c>
      <c r="Q4" s="58" t="s">
        <v>165</v>
      </c>
      <c r="R4" s="58" t="s">
        <v>165</v>
      </c>
      <c r="S4" s="58" t="s">
        <v>165</v>
      </c>
      <c r="T4" s="58" t="s">
        <v>165</v>
      </c>
      <c r="U4" s="58" t="s">
        <v>165</v>
      </c>
      <c r="V4" s="58" t="s">
        <v>165</v>
      </c>
      <c r="W4" s="58" t="s">
        <v>165</v>
      </c>
      <c r="X4" s="58" t="s">
        <v>165</v>
      </c>
      <c r="Y4" s="58" t="s">
        <v>165</v>
      </c>
      <c r="Z4" s="58" t="s">
        <v>165</v>
      </c>
      <c r="AA4" s="58" t="s">
        <v>165</v>
      </c>
      <c r="AB4" s="58" t="s">
        <v>165</v>
      </c>
      <c r="AC4" s="58" t="s">
        <v>165</v>
      </c>
      <c r="AD4" s="58" t="s">
        <v>165</v>
      </c>
      <c r="AE4" s="58" t="s">
        <v>165</v>
      </c>
      <c r="AF4" s="58" t="s">
        <v>165</v>
      </c>
      <c r="AG4" s="58" t="s">
        <v>165</v>
      </c>
      <c r="AH4" s="58" t="s">
        <v>165</v>
      </c>
      <c r="AI4" s="58" t="s">
        <v>165</v>
      </c>
      <c r="AJ4" s="58" t="s">
        <v>165</v>
      </c>
      <c r="AK4" s="58" t="s">
        <v>165</v>
      </c>
      <c r="AL4" s="58" t="s">
        <v>165</v>
      </c>
      <c r="AM4" s="58" t="s">
        <v>165</v>
      </c>
      <c r="AN4" s="58" t="s">
        <v>165</v>
      </c>
      <c r="AO4" s="58" t="s">
        <v>165</v>
      </c>
      <c r="AP4" s="58" t="s">
        <v>165</v>
      </c>
      <c r="AQ4" s="58" t="s">
        <v>165</v>
      </c>
      <c r="AR4" s="58" t="s">
        <v>166</v>
      </c>
      <c r="AS4" s="58" t="s">
        <v>165</v>
      </c>
      <c r="AT4" s="58" t="s">
        <v>165</v>
      </c>
      <c r="AU4" s="58" t="s">
        <v>165</v>
      </c>
      <c r="AV4" s="58" t="s">
        <v>165</v>
      </c>
      <c r="AW4" s="58" t="s">
        <v>166</v>
      </c>
      <c r="AX4" s="58" t="s">
        <v>166</v>
      </c>
      <c r="AY4" s="58" t="s">
        <v>166</v>
      </c>
      <c r="AZ4" s="58" t="s">
        <v>165</v>
      </c>
      <c r="BA4" s="58" t="s">
        <v>165</v>
      </c>
      <c r="BB4" s="58" t="s">
        <v>165</v>
      </c>
      <c r="BC4" s="58" t="s">
        <v>165</v>
      </c>
      <c r="BD4" s="58" t="s">
        <v>165</v>
      </c>
      <c r="BE4" s="59" t="s">
        <v>165</v>
      </c>
      <c r="BF4" s="59" t="s">
        <v>166</v>
      </c>
      <c r="BG4" s="59" t="s">
        <v>165</v>
      </c>
      <c r="BH4" s="59" t="s">
        <v>165</v>
      </c>
      <c r="BI4" s="59" t="s">
        <v>165</v>
      </c>
      <c r="BJ4" s="59" t="s">
        <v>165</v>
      </c>
      <c r="BK4" s="59" t="s">
        <v>165</v>
      </c>
      <c r="BL4" s="59" t="s">
        <v>165</v>
      </c>
      <c r="BM4" s="59" t="s">
        <v>166</v>
      </c>
      <c r="BN4" s="59" t="s">
        <v>166</v>
      </c>
      <c r="BO4" s="59" t="s">
        <v>166</v>
      </c>
      <c r="BP4" s="59" t="s">
        <v>166</v>
      </c>
      <c r="BQ4" s="59" t="s">
        <v>165</v>
      </c>
      <c r="BR4" s="59" t="s">
        <v>165</v>
      </c>
      <c r="BS4" s="59" t="s">
        <v>165</v>
      </c>
      <c r="BT4" s="59" t="s">
        <v>165</v>
      </c>
      <c r="BU4" s="59" t="s">
        <v>166</v>
      </c>
      <c r="BV4" s="59" t="s">
        <v>165</v>
      </c>
      <c r="BW4" s="59" t="s">
        <v>165</v>
      </c>
      <c r="BX4" s="59" t="s">
        <v>166</v>
      </c>
      <c r="BY4" s="59" t="s">
        <v>165</v>
      </c>
      <c r="BZ4" s="59" t="s">
        <v>165</v>
      </c>
      <c r="CA4" s="59" t="s">
        <v>165</v>
      </c>
      <c r="CB4" s="59" t="s">
        <v>165</v>
      </c>
      <c r="CC4" s="59" t="s">
        <v>165</v>
      </c>
      <c r="CD4" s="59" t="s">
        <v>165</v>
      </c>
      <c r="CE4" s="59" t="s">
        <v>165</v>
      </c>
      <c r="CF4" s="59" t="s">
        <v>165</v>
      </c>
      <c r="CG4" s="59" t="s">
        <v>165</v>
      </c>
      <c r="CH4" s="59" t="s">
        <v>165</v>
      </c>
      <c r="CI4" s="59" t="s">
        <v>165</v>
      </c>
      <c r="CJ4" s="59" t="s">
        <v>165</v>
      </c>
      <c r="CK4" s="59" t="s">
        <v>165</v>
      </c>
      <c r="CL4" s="59" t="s">
        <v>165</v>
      </c>
      <c r="CM4" s="59" t="s">
        <v>165</v>
      </c>
      <c r="CN4" s="59" t="s">
        <v>165</v>
      </c>
      <c r="CO4" s="59" t="s">
        <v>165</v>
      </c>
      <c r="CP4" s="59" t="s">
        <v>165</v>
      </c>
      <c r="CQ4" s="59" t="s">
        <v>165</v>
      </c>
      <c r="CR4" s="59" t="s">
        <v>165</v>
      </c>
      <c r="CS4" s="59" t="s">
        <v>165</v>
      </c>
      <c r="CT4" s="59" t="s">
        <v>165</v>
      </c>
      <c r="CU4" s="59" t="s">
        <v>165</v>
      </c>
      <c r="CV4" s="59" t="s">
        <v>165</v>
      </c>
      <c r="CW4" s="59" t="s">
        <v>165</v>
      </c>
      <c r="CX4" s="59" t="s">
        <v>165</v>
      </c>
      <c r="CY4" s="59" t="s">
        <v>165</v>
      </c>
      <c r="CZ4" s="59" t="s">
        <v>165</v>
      </c>
      <c r="DA4" s="59" t="s">
        <v>165</v>
      </c>
      <c r="DB4" s="59" t="s">
        <v>165</v>
      </c>
      <c r="DC4" s="59" t="s">
        <v>165</v>
      </c>
      <c r="DD4" s="59" t="s">
        <v>165</v>
      </c>
      <c r="DE4" s="59" t="s">
        <v>165</v>
      </c>
      <c r="DF4" s="59" t="s">
        <v>165</v>
      </c>
      <c r="DG4" s="59" t="s">
        <v>165</v>
      </c>
      <c r="DH4" s="59" t="s">
        <v>165</v>
      </c>
      <c r="DI4" s="59" t="s">
        <v>165</v>
      </c>
      <c r="DJ4" s="59" t="s">
        <v>165</v>
      </c>
      <c r="DK4" s="59" t="s">
        <v>165</v>
      </c>
      <c r="DL4" s="59" t="s">
        <v>165</v>
      </c>
      <c r="DM4" s="59" t="s">
        <v>165</v>
      </c>
      <c r="DN4" s="59" t="s">
        <v>165</v>
      </c>
      <c r="DO4" s="59" t="s">
        <v>165</v>
      </c>
      <c r="DP4" s="58" t="s">
        <v>165</v>
      </c>
      <c r="DQ4" s="66"/>
    </row>
    <row r="5" spans="1:121" ht="15.75" customHeight="1" x14ac:dyDescent="0.25">
      <c r="A5" s="46" t="str">
        <f>IF('[1]Panel Profiles'!A5&lt;&gt;"",'[1]Panel Profiles'!A5,"")</f>
        <v>PR201</v>
      </c>
      <c r="B5" s="46" t="str">
        <f>IF('[1]Panel Profiles'!B5&lt;&gt;"",'[1]Panel Profiles'!B5,"")</f>
        <v>PR300-32</v>
      </c>
      <c r="C5" s="57" t="s">
        <v>166</v>
      </c>
      <c r="D5" s="58" t="s">
        <v>166</v>
      </c>
      <c r="E5" s="58" t="s">
        <v>167</v>
      </c>
      <c r="F5" s="58" t="s">
        <v>165</v>
      </c>
      <c r="G5" s="58" t="s">
        <v>165</v>
      </c>
      <c r="H5" s="58" t="s">
        <v>167</v>
      </c>
      <c r="I5" s="58" t="s">
        <v>165</v>
      </c>
      <c r="J5" s="58" t="s">
        <v>165</v>
      </c>
      <c r="K5" s="58" t="s">
        <v>165</v>
      </c>
      <c r="L5" s="58" t="s">
        <v>165</v>
      </c>
      <c r="M5" s="58" t="s">
        <v>166</v>
      </c>
      <c r="N5" s="58" t="s">
        <v>165</v>
      </c>
      <c r="O5" s="58" t="s">
        <v>166</v>
      </c>
      <c r="P5" s="58" t="s">
        <v>167</v>
      </c>
      <c r="Q5" s="58" t="s">
        <v>167</v>
      </c>
      <c r="R5" s="58" t="s">
        <v>167</v>
      </c>
      <c r="S5" s="58" t="s">
        <v>166</v>
      </c>
      <c r="T5" s="58" t="s">
        <v>165</v>
      </c>
      <c r="U5" s="58" t="s">
        <v>167</v>
      </c>
      <c r="V5" s="58" t="s">
        <v>165</v>
      </c>
      <c r="W5" s="58" t="s">
        <v>165</v>
      </c>
      <c r="X5" s="58" t="s">
        <v>167</v>
      </c>
      <c r="Y5" s="58" t="s">
        <v>165</v>
      </c>
      <c r="Z5" s="58" t="s">
        <v>165</v>
      </c>
      <c r="AA5" s="58" t="s">
        <v>165</v>
      </c>
      <c r="AB5" s="58" t="s">
        <v>165</v>
      </c>
      <c r="AC5" s="58" t="s">
        <v>165</v>
      </c>
      <c r="AD5" s="58" t="s">
        <v>165</v>
      </c>
      <c r="AE5" s="58" t="s">
        <v>165</v>
      </c>
      <c r="AF5" s="58" t="s">
        <v>165</v>
      </c>
      <c r="AG5" s="58" t="s">
        <v>165</v>
      </c>
      <c r="AH5" s="58" t="s">
        <v>165</v>
      </c>
      <c r="AI5" s="58" t="s">
        <v>165</v>
      </c>
      <c r="AJ5" s="58" t="s">
        <v>165</v>
      </c>
      <c r="AK5" s="58" t="s">
        <v>165</v>
      </c>
      <c r="AL5" s="58" t="s">
        <v>167</v>
      </c>
      <c r="AM5" s="58" t="s">
        <v>165</v>
      </c>
      <c r="AN5" s="58" t="s">
        <v>165</v>
      </c>
      <c r="AO5" s="58" t="s">
        <v>166</v>
      </c>
      <c r="AP5" s="58" t="s">
        <v>166</v>
      </c>
      <c r="AQ5" s="58" t="s">
        <v>165</v>
      </c>
      <c r="AR5" s="58" t="s">
        <v>166</v>
      </c>
      <c r="AS5" s="58" t="s">
        <v>165</v>
      </c>
      <c r="AT5" s="58" t="s">
        <v>165</v>
      </c>
      <c r="AU5" s="58" t="s">
        <v>165</v>
      </c>
      <c r="AV5" s="58" t="s">
        <v>165</v>
      </c>
      <c r="AW5" s="58" t="s">
        <v>166</v>
      </c>
      <c r="AX5" s="58" t="s">
        <v>166</v>
      </c>
      <c r="AY5" s="58" t="s">
        <v>166</v>
      </c>
      <c r="AZ5" s="58" t="s">
        <v>165</v>
      </c>
      <c r="BA5" s="58" t="s">
        <v>166</v>
      </c>
      <c r="BB5" s="58" t="s">
        <v>166</v>
      </c>
      <c r="BC5" s="58" t="s">
        <v>166</v>
      </c>
      <c r="BD5" s="58" t="s">
        <v>166</v>
      </c>
      <c r="BE5" s="59" t="s">
        <v>167</v>
      </c>
      <c r="BF5" s="59" t="s">
        <v>166</v>
      </c>
      <c r="BG5" s="59" t="s">
        <v>166</v>
      </c>
      <c r="BH5" s="59" t="s">
        <v>165</v>
      </c>
      <c r="BI5" s="59" t="s">
        <v>165</v>
      </c>
      <c r="BJ5" s="59" t="s">
        <v>165</v>
      </c>
      <c r="BK5" s="59" t="s">
        <v>165</v>
      </c>
      <c r="BL5" s="59" t="s">
        <v>165</v>
      </c>
      <c r="BM5" s="59" t="s">
        <v>166</v>
      </c>
      <c r="BN5" s="59" t="s">
        <v>166</v>
      </c>
      <c r="BO5" s="59" t="s">
        <v>166</v>
      </c>
      <c r="BP5" s="59" t="s">
        <v>166</v>
      </c>
      <c r="BQ5" s="59" t="s">
        <v>165</v>
      </c>
      <c r="BR5" s="59" t="s">
        <v>165</v>
      </c>
      <c r="BS5" s="59" t="s">
        <v>165</v>
      </c>
      <c r="BT5" s="59" t="s">
        <v>165</v>
      </c>
      <c r="BU5" s="59" t="s">
        <v>166</v>
      </c>
      <c r="BV5" s="59" t="s">
        <v>165</v>
      </c>
      <c r="BW5" s="59" t="s">
        <v>165</v>
      </c>
      <c r="BX5" s="59" t="s">
        <v>166</v>
      </c>
      <c r="BY5" s="59" t="s">
        <v>166</v>
      </c>
      <c r="BZ5" s="59" t="s">
        <v>166</v>
      </c>
      <c r="CA5" s="59" t="s">
        <v>166</v>
      </c>
      <c r="CB5" s="59" t="s">
        <v>165</v>
      </c>
      <c r="CC5" s="59" t="s">
        <v>165</v>
      </c>
      <c r="CD5" s="59" t="s">
        <v>166</v>
      </c>
      <c r="CE5" s="59" t="s">
        <v>166</v>
      </c>
      <c r="CF5" s="59" t="s">
        <v>166</v>
      </c>
      <c r="CG5" s="59" t="s">
        <v>166</v>
      </c>
      <c r="CH5" s="59" t="s">
        <v>166</v>
      </c>
      <c r="CI5" s="59" t="s">
        <v>165</v>
      </c>
      <c r="CJ5" s="59" t="s">
        <v>166</v>
      </c>
      <c r="CK5" s="59" t="s">
        <v>165</v>
      </c>
      <c r="CL5" s="59" t="s">
        <v>166</v>
      </c>
      <c r="CM5" s="59" t="s">
        <v>165</v>
      </c>
      <c r="CN5" s="59" t="s">
        <v>166</v>
      </c>
      <c r="CO5" s="59" t="s">
        <v>166</v>
      </c>
      <c r="CP5" s="59" t="s">
        <v>166</v>
      </c>
      <c r="CQ5" s="59" t="s">
        <v>166</v>
      </c>
      <c r="CR5" s="59" t="s">
        <v>166</v>
      </c>
      <c r="CS5" s="59" t="s">
        <v>166</v>
      </c>
      <c r="CT5" s="59" t="s">
        <v>165</v>
      </c>
      <c r="CU5" s="59" t="s">
        <v>166</v>
      </c>
      <c r="CV5" s="59" t="s">
        <v>166</v>
      </c>
      <c r="CW5" s="59" t="s">
        <v>166</v>
      </c>
      <c r="CX5" s="59" t="s">
        <v>166</v>
      </c>
      <c r="CY5" s="59" t="s">
        <v>165</v>
      </c>
      <c r="CZ5" s="59" t="s">
        <v>165</v>
      </c>
      <c r="DA5" s="59" t="s">
        <v>166</v>
      </c>
      <c r="DB5" s="59" t="s">
        <v>166</v>
      </c>
      <c r="DC5" s="59" t="s">
        <v>166</v>
      </c>
      <c r="DD5" s="59" t="s">
        <v>165</v>
      </c>
      <c r="DE5" s="59" t="s">
        <v>165</v>
      </c>
      <c r="DF5" s="59" t="s">
        <v>165</v>
      </c>
      <c r="DG5" s="59" t="s">
        <v>166</v>
      </c>
      <c r="DH5" s="59" t="s">
        <v>165</v>
      </c>
      <c r="DI5" s="59" t="s">
        <v>165</v>
      </c>
      <c r="DJ5" s="59" t="s">
        <v>165</v>
      </c>
      <c r="DK5" s="59" t="s">
        <v>166</v>
      </c>
      <c r="DL5" s="59" t="s">
        <v>165</v>
      </c>
      <c r="DM5" s="59" t="s">
        <v>166</v>
      </c>
      <c r="DN5" s="59" t="s">
        <v>166</v>
      </c>
      <c r="DO5" s="59" t="s">
        <v>165</v>
      </c>
      <c r="DP5" s="58" t="s">
        <v>165</v>
      </c>
      <c r="DQ5" s="66"/>
    </row>
    <row r="6" spans="1:121" ht="15.75" customHeight="1" x14ac:dyDescent="0.25">
      <c r="A6" s="49" t="str">
        <f>IF('[1]Panel Profiles'!A6&lt;&gt;"",'[1]Panel Profiles'!A6,"")</f>
        <v/>
      </c>
      <c r="B6" s="49" t="str">
        <f>IF('[1]Panel Profiles'!B6&lt;&gt;"",'[1]Panel Profiles'!B6,"")</f>
        <v>PR300-38</v>
      </c>
      <c r="C6" s="60" t="s">
        <v>165</v>
      </c>
      <c r="D6" s="61" t="s">
        <v>165</v>
      </c>
      <c r="E6" s="61" t="s">
        <v>165</v>
      </c>
      <c r="F6" s="61" t="s">
        <v>165</v>
      </c>
      <c r="G6" s="61" t="s">
        <v>165</v>
      </c>
      <c r="H6" s="61" t="s">
        <v>165</v>
      </c>
      <c r="I6" s="61" t="s">
        <v>165</v>
      </c>
      <c r="J6" s="61" t="s">
        <v>165</v>
      </c>
      <c r="K6" s="61" t="s">
        <v>165</v>
      </c>
      <c r="L6" s="61" t="s">
        <v>165</v>
      </c>
      <c r="M6" s="61" t="s">
        <v>165</v>
      </c>
      <c r="N6" s="61" t="s">
        <v>165</v>
      </c>
      <c r="O6" s="61" t="s">
        <v>165</v>
      </c>
      <c r="P6" s="61" t="s">
        <v>165</v>
      </c>
      <c r="Q6" s="61" t="s">
        <v>165</v>
      </c>
      <c r="R6" s="61" t="s">
        <v>165</v>
      </c>
      <c r="S6" s="61" t="s">
        <v>165</v>
      </c>
      <c r="T6" s="61" t="s">
        <v>165</v>
      </c>
      <c r="U6" s="61" t="s">
        <v>165</v>
      </c>
      <c r="V6" s="61" t="s">
        <v>165</v>
      </c>
      <c r="W6" s="61" t="s">
        <v>165</v>
      </c>
      <c r="X6" s="61" t="s">
        <v>165</v>
      </c>
      <c r="Y6" s="61" t="s">
        <v>165</v>
      </c>
      <c r="Z6" s="61" t="s">
        <v>165</v>
      </c>
      <c r="AA6" s="61" t="s">
        <v>165</v>
      </c>
      <c r="AB6" s="61" t="s">
        <v>165</v>
      </c>
      <c r="AC6" s="61" t="s">
        <v>165</v>
      </c>
      <c r="AD6" s="61" t="s">
        <v>165</v>
      </c>
      <c r="AE6" s="61" t="s">
        <v>165</v>
      </c>
      <c r="AF6" s="61" t="s">
        <v>165</v>
      </c>
      <c r="AG6" s="61" t="s">
        <v>165</v>
      </c>
      <c r="AH6" s="61" t="s">
        <v>165</v>
      </c>
      <c r="AI6" s="61" t="s">
        <v>165</v>
      </c>
      <c r="AJ6" s="61" t="s">
        <v>165</v>
      </c>
      <c r="AK6" s="61" t="s">
        <v>165</v>
      </c>
      <c r="AL6" s="61" t="s">
        <v>165</v>
      </c>
      <c r="AM6" s="61" t="s">
        <v>165</v>
      </c>
      <c r="AN6" s="61" t="s">
        <v>165</v>
      </c>
      <c r="AO6" s="61" t="s">
        <v>165</v>
      </c>
      <c r="AP6" s="61" t="s">
        <v>165</v>
      </c>
      <c r="AQ6" s="61" t="s">
        <v>165</v>
      </c>
      <c r="AR6" s="61" t="s">
        <v>166</v>
      </c>
      <c r="AS6" s="61" t="s">
        <v>165</v>
      </c>
      <c r="AT6" s="61" t="s">
        <v>165</v>
      </c>
      <c r="AU6" s="61" t="s">
        <v>165</v>
      </c>
      <c r="AV6" s="61" t="s">
        <v>165</v>
      </c>
      <c r="AW6" s="61" t="s">
        <v>165</v>
      </c>
      <c r="AX6" s="61" t="s">
        <v>165</v>
      </c>
      <c r="AY6" s="61" t="s">
        <v>165</v>
      </c>
      <c r="AZ6" s="61" t="s">
        <v>165</v>
      </c>
      <c r="BA6" s="61" t="s">
        <v>165</v>
      </c>
      <c r="BB6" s="61" t="s">
        <v>165</v>
      </c>
      <c r="BC6" s="61" t="s">
        <v>165</v>
      </c>
      <c r="BD6" s="61" t="s">
        <v>165</v>
      </c>
      <c r="BE6" s="62" t="s">
        <v>165</v>
      </c>
      <c r="BF6" s="62" t="s">
        <v>166</v>
      </c>
      <c r="BG6" s="62" t="s">
        <v>165</v>
      </c>
      <c r="BH6" s="62" t="s">
        <v>165</v>
      </c>
      <c r="BI6" s="62" t="s">
        <v>165</v>
      </c>
      <c r="BJ6" s="62" t="s">
        <v>165</v>
      </c>
      <c r="BK6" s="62" t="s">
        <v>165</v>
      </c>
      <c r="BL6" s="62" t="s">
        <v>165</v>
      </c>
      <c r="BM6" s="62" t="s">
        <v>165</v>
      </c>
      <c r="BN6" s="62" t="s">
        <v>165</v>
      </c>
      <c r="BO6" s="62" t="s">
        <v>165</v>
      </c>
      <c r="BP6" s="62" t="s">
        <v>165</v>
      </c>
      <c r="BQ6" s="62" t="s">
        <v>165</v>
      </c>
      <c r="BR6" s="62" t="s">
        <v>165</v>
      </c>
      <c r="BS6" s="62" t="s">
        <v>165</v>
      </c>
      <c r="BT6" s="62" t="s">
        <v>165</v>
      </c>
      <c r="BU6" s="62" t="s">
        <v>165</v>
      </c>
      <c r="BV6" s="62" t="s">
        <v>165</v>
      </c>
      <c r="BW6" s="62" t="s">
        <v>165</v>
      </c>
      <c r="BX6" s="62" t="s">
        <v>165</v>
      </c>
      <c r="BY6" s="62" t="s">
        <v>165</v>
      </c>
      <c r="BZ6" s="62" t="s">
        <v>165</v>
      </c>
      <c r="CA6" s="62" t="s">
        <v>165</v>
      </c>
      <c r="CB6" s="62" t="s">
        <v>165</v>
      </c>
      <c r="CC6" s="62" t="s">
        <v>165</v>
      </c>
      <c r="CD6" s="62" t="s">
        <v>165</v>
      </c>
      <c r="CE6" s="62" t="s">
        <v>165</v>
      </c>
      <c r="CF6" s="62" t="s">
        <v>165</v>
      </c>
      <c r="CG6" s="62" t="s">
        <v>165</v>
      </c>
      <c r="CH6" s="62" t="s">
        <v>165</v>
      </c>
      <c r="CI6" s="62" t="s">
        <v>165</v>
      </c>
      <c r="CJ6" s="62" t="s">
        <v>165</v>
      </c>
      <c r="CK6" s="62" t="s">
        <v>165</v>
      </c>
      <c r="CL6" s="62" t="s">
        <v>165</v>
      </c>
      <c r="CM6" s="62" t="s">
        <v>165</v>
      </c>
      <c r="CN6" s="62" t="s">
        <v>165</v>
      </c>
      <c r="CO6" s="62" t="s">
        <v>165</v>
      </c>
      <c r="CP6" s="62" t="s">
        <v>165</v>
      </c>
      <c r="CQ6" s="62" t="s">
        <v>165</v>
      </c>
      <c r="CR6" s="62" t="s">
        <v>165</v>
      </c>
      <c r="CS6" s="62" t="s">
        <v>165</v>
      </c>
      <c r="CT6" s="62" t="s">
        <v>165</v>
      </c>
      <c r="CU6" s="62" t="s">
        <v>165</v>
      </c>
      <c r="CV6" s="62" t="s">
        <v>165</v>
      </c>
      <c r="CW6" s="62" t="s">
        <v>165</v>
      </c>
      <c r="CX6" s="62" t="s">
        <v>165</v>
      </c>
      <c r="CY6" s="62" t="s">
        <v>165</v>
      </c>
      <c r="CZ6" s="62" t="s">
        <v>165</v>
      </c>
      <c r="DA6" s="62" t="s">
        <v>165</v>
      </c>
      <c r="DB6" s="62" t="s">
        <v>165</v>
      </c>
      <c r="DC6" s="62" t="s">
        <v>165</v>
      </c>
      <c r="DD6" s="62" t="s">
        <v>165</v>
      </c>
      <c r="DE6" s="62" t="s">
        <v>165</v>
      </c>
      <c r="DF6" s="62" t="s">
        <v>165</v>
      </c>
      <c r="DG6" s="62" t="s">
        <v>165</v>
      </c>
      <c r="DH6" s="62" t="s">
        <v>165</v>
      </c>
      <c r="DI6" s="62" t="s">
        <v>165</v>
      </c>
      <c r="DJ6" s="62" t="s">
        <v>165</v>
      </c>
      <c r="DK6" s="62" t="s">
        <v>165</v>
      </c>
      <c r="DL6" s="62" t="s">
        <v>165</v>
      </c>
      <c r="DM6" s="62" t="s">
        <v>165</v>
      </c>
      <c r="DN6" s="62" t="s">
        <v>165</v>
      </c>
      <c r="DO6" s="62" t="s">
        <v>165</v>
      </c>
      <c r="DP6" s="61" t="s">
        <v>165</v>
      </c>
      <c r="DQ6" s="61"/>
    </row>
    <row r="7" spans="1:121" ht="15.75" customHeight="1" x14ac:dyDescent="0.25">
      <c r="A7" s="49" t="str">
        <f>IF('[1]Panel Profiles'!A7&lt;&gt;"",'[1]Panel Profiles'!A7,"")</f>
        <v/>
      </c>
      <c r="B7" s="49" t="str">
        <f>IF('[1]Panel Profiles'!B7&lt;&gt;"",'[1]Panel Profiles'!B7,"")</f>
        <v>PR300-44</v>
      </c>
      <c r="C7" s="60" t="s">
        <v>165</v>
      </c>
      <c r="D7" s="61" t="s">
        <v>165</v>
      </c>
      <c r="E7" s="61" t="s">
        <v>165</v>
      </c>
      <c r="F7" s="61" t="s">
        <v>165</v>
      </c>
      <c r="G7" s="61" t="s">
        <v>165</v>
      </c>
      <c r="H7" s="61" t="s">
        <v>165</v>
      </c>
      <c r="I7" s="61" t="s">
        <v>165</v>
      </c>
      <c r="J7" s="61" t="s">
        <v>165</v>
      </c>
      <c r="K7" s="61" t="s">
        <v>165</v>
      </c>
      <c r="L7" s="61" t="s">
        <v>165</v>
      </c>
      <c r="M7" s="61" t="s">
        <v>165</v>
      </c>
      <c r="N7" s="61" t="s">
        <v>165</v>
      </c>
      <c r="O7" s="61" t="s">
        <v>165</v>
      </c>
      <c r="P7" s="61" t="s">
        <v>165</v>
      </c>
      <c r="Q7" s="61" t="s">
        <v>165</v>
      </c>
      <c r="R7" s="61" t="s">
        <v>165</v>
      </c>
      <c r="S7" s="61" t="s">
        <v>165</v>
      </c>
      <c r="T7" s="61" t="s">
        <v>165</v>
      </c>
      <c r="U7" s="61" t="s">
        <v>165</v>
      </c>
      <c r="V7" s="61" t="s">
        <v>165</v>
      </c>
      <c r="W7" s="61" t="s">
        <v>165</v>
      </c>
      <c r="X7" s="61" t="s">
        <v>165</v>
      </c>
      <c r="Y7" s="61" t="s">
        <v>165</v>
      </c>
      <c r="Z7" s="61" t="s">
        <v>165</v>
      </c>
      <c r="AA7" s="61" t="s">
        <v>165</v>
      </c>
      <c r="AB7" s="61" t="s">
        <v>165</v>
      </c>
      <c r="AC7" s="61" t="s">
        <v>165</v>
      </c>
      <c r="AD7" s="61" t="s">
        <v>165</v>
      </c>
      <c r="AE7" s="61" t="s">
        <v>165</v>
      </c>
      <c r="AF7" s="61" t="s">
        <v>165</v>
      </c>
      <c r="AG7" s="61" t="s">
        <v>165</v>
      </c>
      <c r="AH7" s="61" t="s">
        <v>165</v>
      </c>
      <c r="AI7" s="61" t="s">
        <v>165</v>
      </c>
      <c r="AJ7" s="61" t="s">
        <v>165</v>
      </c>
      <c r="AK7" s="61" t="s">
        <v>165</v>
      </c>
      <c r="AL7" s="61" t="s">
        <v>165</v>
      </c>
      <c r="AM7" s="61" t="s">
        <v>165</v>
      </c>
      <c r="AN7" s="61" t="s">
        <v>165</v>
      </c>
      <c r="AO7" s="61" t="s">
        <v>165</v>
      </c>
      <c r="AP7" s="61" t="s">
        <v>165</v>
      </c>
      <c r="AQ7" s="61" t="s">
        <v>165</v>
      </c>
      <c r="AR7" s="61" t="s">
        <v>166</v>
      </c>
      <c r="AS7" s="61" t="s">
        <v>165</v>
      </c>
      <c r="AT7" s="61" t="s">
        <v>165</v>
      </c>
      <c r="AU7" s="61" t="s">
        <v>165</v>
      </c>
      <c r="AV7" s="61" t="s">
        <v>165</v>
      </c>
      <c r="AW7" s="61" t="s">
        <v>165</v>
      </c>
      <c r="AX7" s="61" t="s">
        <v>165</v>
      </c>
      <c r="AY7" s="61" t="s">
        <v>165</v>
      </c>
      <c r="AZ7" s="61" t="s">
        <v>165</v>
      </c>
      <c r="BA7" s="61" t="s">
        <v>165</v>
      </c>
      <c r="BB7" s="61" t="s">
        <v>165</v>
      </c>
      <c r="BC7" s="61" t="s">
        <v>165</v>
      </c>
      <c r="BD7" s="61" t="s">
        <v>165</v>
      </c>
      <c r="BE7" s="62" t="s">
        <v>165</v>
      </c>
      <c r="BF7" s="62" t="s">
        <v>166</v>
      </c>
      <c r="BG7" s="62" t="s">
        <v>165</v>
      </c>
      <c r="BH7" s="62" t="s">
        <v>165</v>
      </c>
      <c r="BI7" s="62" t="s">
        <v>165</v>
      </c>
      <c r="BJ7" s="62" t="s">
        <v>165</v>
      </c>
      <c r="BK7" s="62" t="s">
        <v>165</v>
      </c>
      <c r="BL7" s="62" t="s">
        <v>165</v>
      </c>
      <c r="BM7" s="62" t="s">
        <v>165</v>
      </c>
      <c r="BN7" s="62" t="s">
        <v>165</v>
      </c>
      <c r="BO7" s="62" t="s">
        <v>165</v>
      </c>
      <c r="BP7" s="62" t="s">
        <v>166</v>
      </c>
      <c r="BQ7" s="62" t="s">
        <v>165</v>
      </c>
      <c r="BR7" s="62" t="s">
        <v>165</v>
      </c>
      <c r="BS7" s="62" t="s">
        <v>165</v>
      </c>
      <c r="BT7" s="62" t="s">
        <v>165</v>
      </c>
      <c r="BU7" s="62" t="s">
        <v>166</v>
      </c>
      <c r="BV7" s="62" t="s">
        <v>165</v>
      </c>
      <c r="BW7" s="62" t="s">
        <v>165</v>
      </c>
      <c r="BX7" s="62" t="s">
        <v>165</v>
      </c>
      <c r="BY7" s="62" t="s">
        <v>166</v>
      </c>
      <c r="BZ7" s="62" t="s">
        <v>165</v>
      </c>
      <c r="CA7" s="62" t="s">
        <v>165</v>
      </c>
      <c r="CB7" s="62" t="s">
        <v>165</v>
      </c>
      <c r="CC7" s="62" t="s">
        <v>165</v>
      </c>
      <c r="CD7" s="62" t="s">
        <v>165</v>
      </c>
      <c r="CE7" s="62" t="s">
        <v>165</v>
      </c>
      <c r="CF7" s="62" t="s">
        <v>165</v>
      </c>
      <c r="CG7" s="62" t="s">
        <v>165</v>
      </c>
      <c r="CH7" s="62" t="s">
        <v>165</v>
      </c>
      <c r="CI7" s="62" t="s">
        <v>165</v>
      </c>
      <c r="CJ7" s="62" t="s">
        <v>166</v>
      </c>
      <c r="CK7" s="62" t="s">
        <v>165</v>
      </c>
      <c r="CL7" s="62" t="s">
        <v>166</v>
      </c>
      <c r="CM7" s="62" t="s">
        <v>165</v>
      </c>
      <c r="CN7" s="62" t="s">
        <v>165</v>
      </c>
      <c r="CO7" s="62" t="s">
        <v>165</v>
      </c>
      <c r="CP7" s="62" t="s">
        <v>165</v>
      </c>
      <c r="CQ7" s="62" t="s">
        <v>165</v>
      </c>
      <c r="CR7" s="62" t="s">
        <v>165</v>
      </c>
      <c r="CS7" s="62" t="s">
        <v>166</v>
      </c>
      <c r="CT7" s="62" t="s">
        <v>165</v>
      </c>
      <c r="CU7" s="62" t="s">
        <v>165</v>
      </c>
      <c r="CV7" s="62" t="s">
        <v>165</v>
      </c>
      <c r="CW7" s="62" t="s">
        <v>166</v>
      </c>
      <c r="CX7" s="62" t="s">
        <v>165</v>
      </c>
      <c r="CY7" s="62" t="s">
        <v>165</v>
      </c>
      <c r="CZ7" s="62" t="s">
        <v>165</v>
      </c>
      <c r="DA7" s="62" t="s">
        <v>165</v>
      </c>
      <c r="DB7" s="62" t="s">
        <v>165</v>
      </c>
      <c r="DC7" s="62" t="s">
        <v>165</v>
      </c>
      <c r="DD7" s="62" t="s">
        <v>165</v>
      </c>
      <c r="DE7" s="62" t="s">
        <v>165</v>
      </c>
      <c r="DF7" s="62" t="s">
        <v>165</v>
      </c>
      <c r="DG7" s="62" t="s">
        <v>165</v>
      </c>
      <c r="DH7" s="62" t="s">
        <v>165</v>
      </c>
      <c r="DI7" s="62" t="s">
        <v>165</v>
      </c>
      <c r="DJ7" s="62" t="s">
        <v>165</v>
      </c>
      <c r="DK7" s="62" t="s">
        <v>165</v>
      </c>
      <c r="DL7" s="62" t="s">
        <v>165</v>
      </c>
      <c r="DM7" s="62" t="s">
        <v>165</v>
      </c>
      <c r="DN7" s="62" t="s">
        <v>165</v>
      </c>
      <c r="DO7" s="62" t="s">
        <v>165</v>
      </c>
      <c r="DP7" s="61" t="s">
        <v>165</v>
      </c>
      <c r="DQ7" s="61"/>
    </row>
    <row r="8" spans="1:121" ht="15.75" customHeight="1" x14ac:dyDescent="0.25">
      <c r="A8" s="49" t="str">
        <f>IF('[1]Panel Profiles'!A8&lt;&gt;"",'[1]Panel Profiles'!A8,"")</f>
        <v/>
      </c>
      <c r="B8" s="49" t="str">
        <f>IF('[1]Panel Profiles'!B8&lt;&gt;"",'[1]Panel Profiles'!B8,"")</f>
        <v>PR300-51</v>
      </c>
      <c r="C8" s="60" t="s">
        <v>166</v>
      </c>
      <c r="D8" s="61" t="s">
        <v>166</v>
      </c>
      <c r="E8" s="61" t="s">
        <v>167</v>
      </c>
      <c r="F8" s="61" t="s">
        <v>165</v>
      </c>
      <c r="G8" s="61" t="s">
        <v>165</v>
      </c>
      <c r="H8" s="61" t="s">
        <v>167</v>
      </c>
      <c r="I8" s="61" t="s">
        <v>165</v>
      </c>
      <c r="J8" s="61" t="s">
        <v>165</v>
      </c>
      <c r="K8" s="61" t="s">
        <v>165</v>
      </c>
      <c r="L8" s="61" t="s">
        <v>165</v>
      </c>
      <c r="M8" s="61" t="s">
        <v>166</v>
      </c>
      <c r="N8" s="61" t="s">
        <v>165</v>
      </c>
      <c r="O8" s="61" t="s">
        <v>166</v>
      </c>
      <c r="P8" s="61" t="s">
        <v>165</v>
      </c>
      <c r="Q8" s="61" t="s">
        <v>167</v>
      </c>
      <c r="R8" s="61" t="s">
        <v>165</v>
      </c>
      <c r="S8" s="61" t="s">
        <v>166</v>
      </c>
      <c r="T8" s="61" t="s">
        <v>165</v>
      </c>
      <c r="U8" s="61" t="s">
        <v>167</v>
      </c>
      <c r="V8" s="61" t="s">
        <v>165</v>
      </c>
      <c r="W8" s="61" t="s">
        <v>166</v>
      </c>
      <c r="X8" s="61" t="s">
        <v>167</v>
      </c>
      <c r="Y8" s="61" t="s">
        <v>165</v>
      </c>
      <c r="Z8" s="61" t="s">
        <v>165</v>
      </c>
      <c r="AA8" s="61" t="s">
        <v>165</v>
      </c>
      <c r="AB8" s="61" t="s">
        <v>165</v>
      </c>
      <c r="AC8" s="61" t="s">
        <v>165</v>
      </c>
      <c r="AD8" s="61" t="s">
        <v>165</v>
      </c>
      <c r="AE8" s="61" t="s">
        <v>165</v>
      </c>
      <c r="AF8" s="61" t="s">
        <v>165</v>
      </c>
      <c r="AG8" s="61" t="s">
        <v>165</v>
      </c>
      <c r="AH8" s="61" t="s">
        <v>165</v>
      </c>
      <c r="AI8" s="61" t="s">
        <v>165</v>
      </c>
      <c r="AJ8" s="61" t="s">
        <v>165</v>
      </c>
      <c r="AK8" s="61" t="s">
        <v>165</v>
      </c>
      <c r="AL8" s="61" t="s">
        <v>167</v>
      </c>
      <c r="AM8" s="61" t="s">
        <v>165</v>
      </c>
      <c r="AN8" s="61" t="s">
        <v>165</v>
      </c>
      <c r="AO8" s="61" t="s">
        <v>166</v>
      </c>
      <c r="AP8" s="61" t="s">
        <v>166</v>
      </c>
      <c r="AQ8" s="61" t="s">
        <v>165</v>
      </c>
      <c r="AR8" s="61" t="s">
        <v>166</v>
      </c>
      <c r="AS8" s="61" t="s">
        <v>165</v>
      </c>
      <c r="AT8" s="61" t="s">
        <v>165</v>
      </c>
      <c r="AU8" s="61" t="s">
        <v>165</v>
      </c>
      <c r="AV8" s="61" t="s">
        <v>165</v>
      </c>
      <c r="AW8" s="61" t="s">
        <v>166</v>
      </c>
      <c r="AX8" s="61" t="s">
        <v>166</v>
      </c>
      <c r="AY8" s="61" t="s">
        <v>166</v>
      </c>
      <c r="AZ8" s="61" t="s">
        <v>165</v>
      </c>
      <c r="BA8" s="61" t="s">
        <v>165</v>
      </c>
      <c r="BB8" s="61" t="s">
        <v>165</v>
      </c>
      <c r="BC8" s="61" t="s">
        <v>165</v>
      </c>
      <c r="BD8" s="61" t="s">
        <v>166</v>
      </c>
      <c r="BE8" s="62" t="s">
        <v>167</v>
      </c>
      <c r="BF8" s="62" t="s">
        <v>166</v>
      </c>
      <c r="BG8" s="62" t="s">
        <v>165</v>
      </c>
      <c r="BH8" s="62" t="s">
        <v>165</v>
      </c>
      <c r="BI8" s="62" t="s">
        <v>165</v>
      </c>
      <c r="BJ8" s="62" t="s">
        <v>165</v>
      </c>
      <c r="BK8" s="62" t="s">
        <v>165</v>
      </c>
      <c r="BL8" s="62" t="s">
        <v>165</v>
      </c>
      <c r="BM8" s="62" t="s">
        <v>166</v>
      </c>
      <c r="BN8" s="62" t="s">
        <v>166</v>
      </c>
      <c r="BO8" s="62" t="s">
        <v>166</v>
      </c>
      <c r="BP8" s="62" t="s">
        <v>166</v>
      </c>
      <c r="BQ8" s="62" t="s">
        <v>165</v>
      </c>
      <c r="BR8" s="62" t="s">
        <v>165</v>
      </c>
      <c r="BS8" s="62" t="s">
        <v>165</v>
      </c>
      <c r="BT8" s="62" t="s">
        <v>165</v>
      </c>
      <c r="BU8" s="62" t="s">
        <v>166</v>
      </c>
      <c r="BV8" s="62" t="s">
        <v>165</v>
      </c>
      <c r="BW8" s="62" t="s">
        <v>165</v>
      </c>
      <c r="BX8" s="62" t="s">
        <v>166</v>
      </c>
      <c r="BY8" s="62" t="s">
        <v>166</v>
      </c>
      <c r="BZ8" s="62" t="s">
        <v>166</v>
      </c>
      <c r="CA8" s="62" t="s">
        <v>166</v>
      </c>
      <c r="CB8" s="62" t="s">
        <v>165</v>
      </c>
      <c r="CC8" s="62" t="s">
        <v>165</v>
      </c>
      <c r="CD8" s="62" t="s">
        <v>166</v>
      </c>
      <c r="CE8" s="62" t="s">
        <v>166</v>
      </c>
      <c r="CF8" s="62" t="s">
        <v>166</v>
      </c>
      <c r="CG8" s="62" t="s">
        <v>166</v>
      </c>
      <c r="CH8" s="62" t="s">
        <v>166</v>
      </c>
      <c r="CI8" s="62" t="s">
        <v>165</v>
      </c>
      <c r="CJ8" s="62" t="s">
        <v>166</v>
      </c>
      <c r="CK8" s="62" t="s">
        <v>165</v>
      </c>
      <c r="CL8" s="62" t="s">
        <v>166</v>
      </c>
      <c r="CM8" s="62" t="s">
        <v>165</v>
      </c>
      <c r="CN8" s="62" t="s">
        <v>165</v>
      </c>
      <c r="CO8" s="62" t="s">
        <v>166</v>
      </c>
      <c r="CP8" s="62" t="s">
        <v>166</v>
      </c>
      <c r="CQ8" s="62" t="s">
        <v>166</v>
      </c>
      <c r="CR8" s="62" t="s">
        <v>166</v>
      </c>
      <c r="CS8" s="62" t="s">
        <v>166</v>
      </c>
      <c r="CT8" s="62" t="s">
        <v>165</v>
      </c>
      <c r="CU8" s="62" t="s">
        <v>166</v>
      </c>
      <c r="CV8" s="62" t="s">
        <v>166</v>
      </c>
      <c r="CW8" s="62" t="s">
        <v>166</v>
      </c>
      <c r="CX8" s="62" t="s">
        <v>166</v>
      </c>
      <c r="CY8" s="62" t="s">
        <v>165</v>
      </c>
      <c r="CZ8" s="62" t="s">
        <v>165</v>
      </c>
      <c r="DA8" s="62" t="s">
        <v>166</v>
      </c>
      <c r="DB8" s="62" t="s">
        <v>166</v>
      </c>
      <c r="DC8" s="62" t="s">
        <v>166</v>
      </c>
      <c r="DD8" s="62" t="s">
        <v>165</v>
      </c>
      <c r="DE8" s="62" t="s">
        <v>165</v>
      </c>
      <c r="DF8" s="62" t="s">
        <v>165</v>
      </c>
      <c r="DG8" s="62" t="s">
        <v>166</v>
      </c>
      <c r="DH8" s="62" t="s">
        <v>166</v>
      </c>
      <c r="DI8" s="62" t="s">
        <v>165</v>
      </c>
      <c r="DJ8" s="62" t="s">
        <v>165</v>
      </c>
      <c r="DK8" s="62" t="s">
        <v>166</v>
      </c>
      <c r="DL8" s="62" t="s">
        <v>166</v>
      </c>
      <c r="DM8" s="62" t="s">
        <v>166</v>
      </c>
      <c r="DN8" s="62" t="s">
        <v>166</v>
      </c>
      <c r="DO8" s="62" t="s">
        <v>165</v>
      </c>
      <c r="DP8" s="61" t="s">
        <v>165</v>
      </c>
      <c r="DQ8" s="61"/>
    </row>
    <row r="9" spans="1:121" ht="15.75" customHeight="1" x14ac:dyDescent="0.25">
      <c r="A9" s="49" t="str">
        <f>IF('[1]Panel Profiles'!A9&lt;&gt;"",'[1]Panel Profiles'!A9,"")</f>
        <v>PR224</v>
      </c>
      <c r="B9" s="49" t="str">
        <f>IF('[1]Panel Profiles'!B9&lt;&gt;"",'[1]Panel Profiles'!B9,"")</f>
        <v>PR301-06</v>
      </c>
      <c r="C9" s="60" t="s">
        <v>166</v>
      </c>
      <c r="D9" s="61" t="s">
        <v>166</v>
      </c>
      <c r="E9" s="61" t="s">
        <v>167</v>
      </c>
      <c r="F9" s="61" t="s">
        <v>166</v>
      </c>
      <c r="G9" s="61" t="s">
        <v>165</v>
      </c>
      <c r="H9" s="61" t="s">
        <v>167</v>
      </c>
      <c r="I9" s="61" t="s">
        <v>165</v>
      </c>
      <c r="J9" s="61" t="s">
        <v>165</v>
      </c>
      <c r="K9" s="61" t="s">
        <v>167</v>
      </c>
      <c r="L9" s="61" t="s">
        <v>165</v>
      </c>
      <c r="M9" s="61" t="s">
        <v>166</v>
      </c>
      <c r="N9" s="61" t="s">
        <v>167</v>
      </c>
      <c r="O9" s="61" t="s">
        <v>166</v>
      </c>
      <c r="P9" s="61" t="s">
        <v>167</v>
      </c>
      <c r="Q9" s="61" t="s">
        <v>167</v>
      </c>
      <c r="R9" s="61" t="s">
        <v>167</v>
      </c>
      <c r="S9" s="61" t="s">
        <v>166</v>
      </c>
      <c r="T9" s="61" t="s">
        <v>167</v>
      </c>
      <c r="U9" s="61" t="s">
        <v>167</v>
      </c>
      <c r="V9" s="61" t="s">
        <v>165</v>
      </c>
      <c r="W9" s="61" t="s">
        <v>166</v>
      </c>
      <c r="X9" s="61" t="s">
        <v>167</v>
      </c>
      <c r="Y9" s="61" t="s">
        <v>166</v>
      </c>
      <c r="Z9" s="61" t="s">
        <v>165</v>
      </c>
      <c r="AA9" s="61" t="s">
        <v>165</v>
      </c>
      <c r="AB9" s="61" t="s">
        <v>167</v>
      </c>
      <c r="AC9" s="61" t="s">
        <v>167</v>
      </c>
      <c r="AD9" s="61" t="s">
        <v>166</v>
      </c>
      <c r="AE9" s="61" t="s">
        <v>166</v>
      </c>
      <c r="AF9" s="61" t="s">
        <v>166</v>
      </c>
      <c r="AG9" s="61" t="s">
        <v>165</v>
      </c>
      <c r="AH9" s="61" t="s">
        <v>165</v>
      </c>
      <c r="AI9" s="61" t="s">
        <v>166</v>
      </c>
      <c r="AJ9" s="61" t="s">
        <v>165</v>
      </c>
      <c r="AK9" s="61" t="s">
        <v>165</v>
      </c>
      <c r="AL9" s="61" t="s">
        <v>167</v>
      </c>
      <c r="AM9" s="61" t="s">
        <v>167</v>
      </c>
      <c r="AN9" s="61" t="s">
        <v>165</v>
      </c>
      <c r="AO9" s="61" t="s">
        <v>166</v>
      </c>
      <c r="AP9" s="61" t="s">
        <v>166</v>
      </c>
      <c r="AQ9" s="61" t="s">
        <v>166</v>
      </c>
      <c r="AR9" s="61" t="s">
        <v>166</v>
      </c>
      <c r="AS9" s="61" t="s">
        <v>166</v>
      </c>
      <c r="AT9" s="61" t="s">
        <v>167</v>
      </c>
      <c r="AU9" s="61" t="s">
        <v>165</v>
      </c>
      <c r="AV9" s="61" t="s">
        <v>165</v>
      </c>
      <c r="AW9" s="61" t="s">
        <v>166</v>
      </c>
      <c r="AX9" s="61" t="s">
        <v>166</v>
      </c>
      <c r="AY9" s="61" t="s">
        <v>166</v>
      </c>
      <c r="AZ9" s="61" t="s">
        <v>165</v>
      </c>
      <c r="BA9" s="61" t="s">
        <v>166</v>
      </c>
      <c r="BB9" s="61" t="s">
        <v>166</v>
      </c>
      <c r="BC9" s="61" t="s">
        <v>166</v>
      </c>
      <c r="BD9" s="61" t="s">
        <v>166</v>
      </c>
      <c r="BE9" s="62" t="s">
        <v>167</v>
      </c>
      <c r="BF9" s="62" t="s">
        <v>166</v>
      </c>
      <c r="BG9" s="62" t="s">
        <v>166</v>
      </c>
      <c r="BH9" s="62" t="s">
        <v>166</v>
      </c>
      <c r="BI9" s="62" t="s">
        <v>165</v>
      </c>
      <c r="BJ9" s="62" t="s">
        <v>165</v>
      </c>
      <c r="BK9" s="62" t="s">
        <v>166</v>
      </c>
      <c r="BL9" s="62" t="s">
        <v>165</v>
      </c>
      <c r="BM9" s="62" t="s">
        <v>166</v>
      </c>
      <c r="BN9" s="62" t="s">
        <v>166</v>
      </c>
      <c r="BO9" s="62" t="s">
        <v>166</v>
      </c>
      <c r="BP9" s="62" t="s">
        <v>166</v>
      </c>
      <c r="BQ9" s="62" t="s">
        <v>165</v>
      </c>
      <c r="BR9" s="62" t="s">
        <v>166</v>
      </c>
      <c r="BS9" s="62" t="s">
        <v>166</v>
      </c>
      <c r="BT9" s="62" t="s">
        <v>166</v>
      </c>
      <c r="BU9" s="62" t="s">
        <v>166</v>
      </c>
      <c r="BV9" s="62" t="s">
        <v>165</v>
      </c>
      <c r="BW9" s="62" t="s">
        <v>167</v>
      </c>
      <c r="BX9" s="62" t="s">
        <v>166</v>
      </c>
      <c r="BY9" s="62" t="s">
        <v>166</v>
      </c>
      <c r="BZ9" s="62" t="s">
        <v>166</v>
      </c>
      <c r="CA9" s="62" t="s">
        <v>166</v>
      </c>
      <c r="CB9" s="62" t="s">
        <v>165</v>
      </c>
      <c r="CC9" s="62" t="s">
        <v>166</v>
      </c>
      <c r="CD9" s="62" t="s">
        <v>166</v>
      </c>
      <c r="CE9" s="62" t="s">
        <v>166</v>
      </c>
      <c r="CF9" s="62" t="s">
        <v>166</v>
      </c>
      <c r="CG9" s="62" t="s">
        <v>166</v>
      </c>
      <c r="CH9" s="62" t="s">
        <v>166</v>
      </c>
      <c r="CI9" s="62" t="s">
        <v>166</v>
      </c>
      <c r="CJ9" s="62" t="s">
        <v>166</v>
      </c>
      <c r="CK9" s="62" t="s">
        <v>166</v>
      </c>
      <c r="CL9" s="62" t="s">
        <v>166</v>
      </c>
      <c r="CM9" s="62" t="s">
        <v>165</v>
      </c>
      <c r="CN9" s="62" t="s">
        <v>166</v>
      </c>
      <c r="CO9" s="62" t="s">
        <v>166</v>
      </c>
      <c r="CP9" s="62" t="s">
        <v>166</v>
      </c>
      <c r="CQ9" s="62" t="s">
        <v>166</v>
      </c>
      <c r="CR9" s="62" t="s">
        <v>166</v>
      </c>
      <c r="CS9" s="62" t="s">
        <v>166</v>
      </c>
      <c r="CT9" s="62" t="s">
        <v>165</v>
      </c>
      <c r="CU9" s="62" t="s">
        <v>166</v>
      </c>
      <c r="CV9" s="62" t="s">
        <v>166</v>
      </c>
      <c r="CW9" s="62" t="s">
        <v>166</v>
      </c>
      <c r="CX9" s="62" t="s">
        <v>166</v>
      </c>
      <c r="CY9" s="62" t="s">
        <v>166</v>
      </c>
      <c r="CZ9" s="62" t="s">
        <v>166</v>
      </c>
      <c r="DA9" s="62" t="s">
        <v>166</v>
      </c>
      <c r="DB9" s="62" t="s">
        <v>166</v>
      </c>
      <c r="DC9" s="62" t="s">
        <v>166</v>
      </c>
      <c r="DD9" s="62" t="s">
        <v>165</v>
      </c>
      <c r="DE9" s="62" t="s">
        <v>165</v>
      </c>
      <c r="DF9" s="62" t="s">
        <v>165</v>
      </c>
      <c r="DG9" s="62" t="s">
        <v>166</v>
      </c>
      <c r="DH9" s="62" t="s">
        <v>166</v>
      </c>
      <c r="DI9" s="62" t="s">
        <v>166</v>
      </c>
      <c r="DJ9" s="62" t="s">
        <v>165</v>
      </c>
      <c r="DK9" s="62" t="s">
        <v>166</v>
      </c>
      <c r="DL9" s="62" t="s">
        <v>166</v>
      </c>
      <c r="DM9" s="62" t="s">
        <v>166</v>
      </c>
      <c r="DN9" s="62" t="s">
        <v>166</v>
      </c>
      <c r="DO9" s="62" t="s">
        <v>165</v>
      </c>
      <c r="DP9" s="61" t="s">
        <v>165</v>
      </c>
      <c r="DQ9" s="61"/>
    </row>
    <row r="10" spans="1:121" ht="15.75" customHeight="1" x14ac:dyDescent="0.25">
      <c r="A10" s="49" t="str">
        <f>IF('[1]Panel Profiles'!A10&lt;&gt;"",'[1]Panel Profiles'!A10,"")</f>
        <v>PR207</v>
      </c>
      <c r="B10" s="49" t="str">
        <f>IF('[1]Panel Profiles'!B10&lt;&gt;"",'[1]Panel Profiles'!B10,"")</f>
        <v>PR301-13</v>
      </c>
      <c r="C10" s="60" t="s">
        <v>166</v>
      </c>
      <c r="D10" s="61" t="s">
        <v>166</v>
      </c>
      <c r="E10" s="61" t="s">
        <v>167</v>
      </c>
      <c r="F10" s="61" t="s">
        <v>166</v>
      </c>
      <c r="G10" s="61" t="s">
        <v>166</v>
      </c>
      <c r="H10" s="61" t="s">
        <v>167</v>
      </c>
      <c r="I10" s="61" t="s">
        <v>165</v>
      </c>
      <c r="J10" s="61" t="s">
        <v>166</v>
      </c>
      <c r="K10" s="61" t="s">
        <v>167</v>
      </c>
      <c r="L10" s="61" t="s">
        <v>165</v>
      </c>
      <c r="M10" s="61" t="s">
        <v>166</v>
      </c>
      <c r="N10" s="61" t="s">
        <v>167</v>
      </c>
      <c r="O10" s="61" t="s">
        <v>166</v>
      </c>
      <c r="P10" s="61" t="s">
        <v>167</v>
      </c>
      <c r="Q10" s="61" t="s">
        <v>167</v>
      </c>
      <c r="R10" s="61" t="s">
        <v>167</v>
      </c>
      <c r="S10" s="61" t="s">
        <v>166</v>
      </c>
      <c r="T10" s="61" t="s">
        <v>167</v>
      </c>
      <c r="U10" s="61" t="s">
        <v>167</v>
      </c>
      <c r="V10" s="61" t="s">
        <v>167</v>
      </c>
      <c r="W10" s="61" t="s">
        <v>166</v>
      </c>
      <c r="X10" s="61" t="s">
        <v>167</v>
      </c>
      <c r="Y10" s="61" t="s">
        <v>166</v>
      </c>
      <c r="Z10" s="61" t="s">
        <v>165</v>
      </c>
      <c r="AA10" s="61" t="s">
        <v>166</v>
      </c>
      <c r="AB10" s="61" t="s">
        <v>167</v>
      </c>
      <c r="AC10" s="61" t="s">
        <v>167</v>
      </c>
      <c r="AD10" s="61" t="s">
        <v>166</v>
      </c>
      <c r="AE10" s="61" t="s">
        <v>166</v>
      </c>
      <c r="AF10" s="61" t="s">
        <v>166</v>
      </c>
      <c r="AG10" s="61" t="s">
        <v>166</v>
      </c>
      <c r="AH10" s="61" t="s">
        <v>165</v>
      </c>
      <c r="AI10" s="61" t="s">
        <v>166</v>
      </c>
      <c r="AJ10" s="61" t="s">
        <v>167</v>
      </c>
      <c r="AK10" s="61" t="s">
        <v>166</v>
      </c>
      <c r="AL10" s="61" t="s">
        <v>167</v>
      </c>
      <c r="AM10" s="61" t="s">
        <v>167</v>
      </c>
      <c r="AN10" s="61" t="s">
        <v>166</v>
      </c>
      <c r="AO10" s="61" t="s">
        <v>166</v>
      </c>
      <c r="AP10" s="61" t="s">
        <v>166</v>
      </c>
      <c r="AQ10" s="61" t="s">
        <v>166</v>
      </c>
      <c r="AR10" s="61" t="s">
        <v>166</v>
      </c>
      <c r="AS10" s="61" t="s">
        <v>166</v>
      </c>
      <c r="AT10" s="61" t="s">
        <v>167</v>
      </c>
      <c r="AU10" s="61" t="s">
        <v>165</v>
      </c>
      <c r="AV10" s="61" t="s">
        <v>165</v>
      </c>
      <c r="AW10" s="61" t="s">
        <v>166</v>
      </c>
      <c r="AX10" s="61" t="s">
        <v>166</v>
      </c>
      <c r="AY10" s="61" t="s">
        <v>166</v>
      </c>
      <c r="AZ10" s="61" t="s">
        <v>166</v>
      </c>
      <c r="BA10" s="61" t="s">
        <v>166</v>
      </c>
      <c r="BB10" s="61" t="s">
        <v>166</v>
      </c>
      <c r="BC10" s="61" t="s">
        <v>166</v>
      </c>
      <c r="BD10" s="61" t="s">
        <v>166</v>
      </c>
      <c r="BE10" s="62" t="s">
        <v>167</v>
      </c>
      <c r="BF10" s="62" t="s">
        <v>166</v>
      </c>
      <c r="BG10" s="62" t="s">
        <v>166</v>
      </c>
      <c r="BH10" s="62" t="s">
        <v>166</v>
      </c>
      <c r="BI10" s="62" t="s">
        <v>165</v>
      </c>
      <c r="BJ10" s="62" t="s">
        <v>165</v>
      </c>
      <c r="BK10" s="62" t="s">
        <v>166</v>
      </c>
      <c r="BL10" s="62" t="s">
        <v>165</v>
      </c>
      <c r="BM10" s="62" t="s">
        <v>166</v>
      </c>
      <c r="BN10" s="62" t="s">
        <v>166</v>
      </c>
      <c r="BO10" s="62" t="s">
        <v>166</v>
      </c>
      <c r="BP10" s="62" t="s">
        <v>166</v>
      </c>
      <c r="BQ10" s="62" t="s">
        <v>165</v>
      </c>
      <c r="BR10" s="62" t="s">
        <v>166</v>
      </c>
      <c r="BS10" s="62" t="s">
        <v>166</v>
      </c>
      <c r="BT10" s="62" t="s">
        <v>166</v>
      </c>
      <c r="BU10" s="62" t="s">
        <v>166</v>
      </c>
      <c r="BV10" s="62" t="s">
        <v>166</v>
      </c>
      <c r="BW10" s="62" t="s">
        <v>167</v>
      </c>
      <c r="BX10" s="62" t="s">
        <v>166</v>
      </c>
      <c r="BY10" s="62" t="s">
        <v>166</v>
      </c>
      <c r="BZ10" s="62" t="s">
        <v>166</v>
      </c>
      <c r="CA10" s="62" t="s">
        <v>166</v>
      </c>
      <c r="CB10" s="62" t="s">
        <v>166</v>
      </c>
      <c r="CC10" s="62" t="s">
        <v>166</v>
      </c>
      <c r="CD10" s="62" t="s">
        <v>166</v>
      </c>
      <c r="CE10" s="62" t="s">
        <v>166</v>
      </c>
      <c r="CF10" s="62" t="s">
        <v>166</v>
      </c>
      <c r="CG10" s="62" t="s">
        <v>166</v>
      </c>
      <c r="CH10" s="62" t="s">
        <v>166</v>
      </c>
      <c r="CI10" s="62" t="s">
        <v>166</v>
      </c>
      <c r="CJ10" s="62" t="s">
        <v>166</v>
      </c>
      <c r="CK10" s="62" t="s">
        <v>166</v>
      </c>
      <c r="CL10" s="62" t="s">
        <v>166</v>
      </c>
      <c r="CM10" s="62" t="s">
        <v>166</v>
      </c>
      <c r="CN10" s="62" t="s">
        <v>166</v>
      </c>
      <c r="CO10" s="62" t="s">
        <v>166</v>
      </c>
      <c r="CP10" s="62" t="s">
        <v>166</v>
      </c>
      <c r="CQ10" s="62" t="s">
        <v>166</v>
      </c>
      <c r="CR10" s="62" t="s">
        <v>166</v>
      </c>
      <c r="CS10" s="62" t="s">
        <v>166</v>
      </c>
      <c r="CT10" s="62" t="s">
        <v>165</v>
      </c>
      <c r="CU10" s="62" t="s">
        <v>166</v>
      </c>
      <c r="CV10" s="62" t="s">
        <v>166</v>
      </c>
      <c r="CW10" s="62" t="s">
        <v>166</v>
      </c>
      <c r="CX10" s="62" t="s">
        <v>166</v>
      </c>
      <c r="CY10" s="62" t="s">
        <v>166</v>
      </c>
      <c r="CZ10" s="62" t="s">
        <v>166</v>
      </c>
      <c r="DA10" s="62" t="s">
        <v>166</v>
      </c>
      <c r="DB10" s="62" t="s">
        <v>166</v>
      </c>
      <c r="DC10" s="62" t="s">
        <v>166</v>
      </c>
      <c r="DD10" s="62" t="s">
        <v>166</v>
      </c>
      <c r="DE10" s="62" t="s">
        <v>165</v>
      </c>
      <c r="DF10" s="62" t="s">
        <v>166</v>
      </c>
      <c r="DG10" s="62" t="s">
        <v>166</v>
      </c>
      <c r="DH10" s="62" t="s">
        <v>166</v>
      </c>
      <c r="DI10" s="62" t="s">
        <v>166</v>
      </c>
      <c r="DJ10" s="62" t="s">
        <v>166</v>
      </c>
      <c r="DK10" s="62" t="s">
        <v>166</v>
      </c>
      <c r="DL10" s="62" t="s">
        <v>166</v>
      </c>
      <c r="DM10" s="62" t="s">
        <v>166</v>
      </c>
      <c r="DN10" s="62" t="s">
        <v>166</v>
      </c>
      <c r="DO10" s="62" t="s">
        <v>167</v>
      </c>
      <c r="DP10" s="61" t="s">
        <v>167</v>
      </c>
      <c r="DQ10" s="61"/>
    </row>
    <row r="11" spans="1:121" ht="15.75" customHeight="1" x14ac:dyDescent="0.25">
      <c r="A11" s="52" t="str">
        <f>IF('[1]Panel Profiles'!A11&lt;&gt;"",'[1]Panel Profiles'!A11,"N/A")</f>
        <v>PR206</v>
      </c>
      <c r="B11" s="46" t="str">
        <f>IF('[1]Panel Profiles'!B11&lt;&gt;"",'[1]Panel Profiles'!B11,"")</f>
        <v>PR301-19</v>
      </c>
      <c r="C11" s="57" t="s">
        <v>165</v>
      </c>
      <c r="D11" s="58" t="s">
        <v>165</v>
      </c>
      <c r="E11" s="58" t="s">
        <v>165</v>
      </c>
      <c r="F11" s="58" t="s">
        <v>165</v>
      </c>
      <c r="G11" s="58" t="s">
        <v>165</v>
      </c>
      <c r="H11" s="58" t="s">
        <v>165</v>
      </c>
      <c r="I11" s="58" t="s">
        <v>165</v>
      </c>
      <c r="J11" s="58" t="s">
        <v>165</v>
      </c>
      <c r="K11" s="58" t="s">
        <v>165</v>
      </c>
      <c r="L11" s="58" t="s">
        <v>165</v>
      </c>
      <c r="M11" s="58" t="s">
        <v>165</v>
      </c>
      <c r="N11" s="58" t="s">
        <v>165</v>
      </c>
      <c r="O11" s="58" t="s">
        <v>165</v>
      </c>
      <c r="P11" s="58" t="s">
        <v>165</v>
      </c>
      <c r="Q11" s="58" t="s">
        <v>165</v>
      </c>
      <c r="R11" s="58" t="s">
        <v>165</v>
      </c>
      <c r="S11" s="58" t="s">
        <v>165</v>
      </c>
      <c r="T11" s="58" t="s">
        <v>165</v>
      </c>
      <c r="U11" s="58" t="s">
        <v>165</v>
      </c>
      <c r="V11" s="58" t="s">
        <v>165</v>
      </c>
      <c r="W11" s="58" t="s">
        <v>165</v>
      </c>
      <c r="X11" s="58" t="s">
        <v>165</v>
      </c>
      <c r="Y11" s="58" t="s">
        <v>165</v>
      </c>
      <c r="Z11" s="58" t="s">
        <v>165</v>
      </c>
      <c r="AA11" s="58" t="s">
        <v>165</v>
      </c>
      <c r="AB11" s="58" t="s">
        <v>165</v>
      </c>
      <c r="AC11" s="58" t="s">
        <v>165</v>
      </c>
      <c r="AD11" s="58" t="s">
        <v>165</v>
      </c>
      <c r="AE11" s="58" t="s">
        <v>165</v>
      </c>
      <c r="AF11" s="58" t="s">
        <v>165</v>
      </c>
      <c r="AG11" s="58" t="s">
        <v>165</v>
      </c>
      <c r="AH11" s="58" t="s">
        <v>165</v>
      </c>
      <c r="AI11" s="58" t="s">
        <v>165</v>
      </c>
      <c r="AJ11" s="58" t="s">
        <v>165</v>
      </c>
      <c r="AK11" s="58" t="s">
        <v>165</v>
      </c>
      <c r="AL11" s="58" t="s">
        <v>165</v>
      </c>
      <c r="AM11" s="58" t="s">
        <v>165</v>
      </c>
      <c r="AN11" s="58" t="s">
        <v>165</v>
      </c>
      <c r="AO11" s="58" t="s">
        <v>165</v>
      </c>
      <c r="AP11" s="58" t="s">
        <v>165</v>
      </c>
      <c r="AQ11" s="58" t="s">
        <v>165</v>
      </c>
      <c r="AR11" s="58" t="s">
        <v>166</v>
      </c>
      <c r="AS11" s="58" t="s">
        <v>165</v>
      </c>
      <c r="AT11" s="58" t="s">
        <v>165</v>
      </c>
      <c r="AU11" s="58" t="s">
        <v>165</v>
      </c>
      <c r="AV11" s="58" t="s">
        <v>165</v>
      </c>
      <c r="AW11" s="58" t="s">
        <v>165</v>
      </c>
      <c r="AX11" s="58" t="s">
        <v>165</v>
      </c>
      <c r="AY11" s="58" t="s">
        <v>165</v>
      </c>
      <c r="AZ11" s="58" t="s">
        <v>165</v>
      </c>
      <c r="BA11" s="58" t="s">
        <v>165</v>
      </c>
      <c r="BB11" s="58" t="s">
        <v>165</v>
      </c>
      <c r="BC11" s="58" t="s">
        <v>165</v>
      </c>
      <c r="BD11" s="58" t="s">
        <v>165</v>
      </c>
      <c r="BE11" s="59" t="s">
        <v>165</v>
      </c>
      <c r="BF11" s="59" t="s">
        <v>166</v>
      </c>
      <c r="BG11" s="59" t="s">
        <v>165</v>
      </c>
      <c r="BH11" s="59" t="s">
        <v>165</v>
      </c>
      <c r="BI11" s="59" t="s">
        <v>165</v>
      </c>
      <c r="BJ11" s="59" t="s">
        <v>165</v>
      </c>
      <c r="BK11" s="59" t="s">
        <v>165</v>
      </c>
      <c r="BL11" s="59" t="s">
        <v>165</v>
      </c>
      <c r="BM11" s="59" t="s">
        <v>165</v>
      </c>
      <c r="BN11" s="59" t="s">
        <v>165</v>
      </c>
      <c r="BO11" s="59" t="s">
        <v>165</v>
      </c>
      <c r="BP11" s="59" t="s">
        <v>165</v>
      </c>
      <c r="BQ11" s="59" t="s">
        <v>165</v>
      </c>
      <c r="BR11" s="59" t="s">
        <v>165</v>
      </c>
      <c r="BS11" s="59" t="s">
        <v>165</v>
      </c>
      <c r="BT11" s="59" t="s">
        <v>165</v>
      </c>
      <c r="BU11" s="59" t="s">
        <v>165</v>
      </c>
      <c r="BV11" s="59" t="s">
        <v>165</v>
      </c>
      <c r="BW11" s="59" t="s">
        <v>165</v>
      </c>
      <c r="BX11" s="59" t="s">
        <v>165</v>
      </c>
      <c r="BY11" s="59" t="s">
        <v>165</v>
      </c>
      <c r="BZ11" s="59" t="s">
        <v>165</v>
      </c>
      <c r="CA11" s="59" t="s">
        <v>165</v>
      </c>
      <c r="CB11" s="59" t="s">
        <v>165</v>
      </c>
      <c r="CC11" s="59" t="s">
        <v>165</v>
      </c>
      <c r="CD11" s="59" t="s">
        <v>165</v>
      </c>
      <c r="CE11" s="59" t="s">
        <v>165</v>
      </c>
      <c r="CF11" s="59" t="s">
        <v>165</v>
      </c>
      <c r="CG11" s="59" t="s">
        <v>165</v>
      </c>
      <c r="CH11" s="59" t="s">
        <v>165</v>
      </c>
      <c r="CI11" s="59" t="s">
        <v>165</v>
      </c>
      <c r="CJ11" s="59" t="s">
        <v>165</v>
      </c>
      <c r="CK11" s="59" t="s">
        <v>165</v>
      </c>
      <c r="CL11" s="59" t="s">
        <v>165</v>
      </c>
      <c r="CM11" s="59" t="s">
        <v>165</v>
      </c>
      <c r="CN11" s="59" t="s">
        <v>165</v>
      </c>
      <c r="CO11" s="59" t="s">
        <v>165</v>
      </c>
      <c r="CP11" s="59" t="s">
        <v>165</v>
      </c>
      <c r="CQ11" s="59" t="s">
        <v>165</v>
      </c>
      <c r="CR11" s="59" t="s">
        <v>165</v>
      </c>
      <c r="CS11" s="59" t="s">
        <v>165</v>
      </c>
      <c r="CT11" s="59" t="s">
        <v>165</v>
      </c>
      <c r="CU11" s="59" t="s">
        <v>165</v>
      </c>
      <c r="CV11" s="59" t="s">
        <v>165</v>
      </c>
      <c r="CW11" s="59" t="s">
        <v>165</v>
      </c>
      <c r="CX11" s="59" t="s">
        <v>165</v>
      </c>
      <c r="CY11" s="59" t="s">
        <v>165</v>
      </c>
      <c r="CZ11" s="59" t="s">
        <v>165</v>
      </c>
      <c r="DA11" s="59" t="s">
        <v>165</v>
      </c>
      <c r="DB11" s="59" t="s">
        <v>165</v>
      </c>
      <c r="DC11" s="59" t="s">
        <v>165</v>
      </c>
      <c r="DD11" s="59" t="s">
        <v>165</v>
      </c>
      <c r="DE11" s="59" t="s">
        <v>165</v>
      </c>
      <c r="DF11" s="59" t="s">
        <v>165</v>
      </c>
      <c r="DG11" s="59" t="s">
        <v>165</v>
      </c>
      <c r="DH11" s="59" t="s">
        <v>165</v>
      </c>
      <c r="DI11" s="59" t="s">
        <v>165</v>
      </c>
      <c r="DJ11" s="59" t="s">
        <v>165</v>
      </c>
      <c r="DK11" s="59" t="s">
        <v>165</v>
      </c>
      <c r="DL11" s="59" t="s">
        <v>165</v>
      </c>
      <c r="DM11" s="59" t="s">
        <v>165</v>
      </c>
      <c r="DN11" s="59" t="s">
        <v>165</v>
      </c>
      <c r="DO11" s="59" t="s">
        <v>165</v>
      </c>
      <c r="DP11" s="58" t="s">
        <v>165</v>
      </c>
      <c r="DQ11" s="66"/>
    </row>
    <row r="12" spans="1:121" ht="15.75" customHeight="1" x14ac:dyDescent="0.25">
      <c r="A12" s="52" t="str">
        <f>IF('[1]Panel Profiles'!A12&lt;&gt;"",'[1]Panel Profiles'!A12,"N/A")</f>
        <v>PR204</v>
      </c>
      <c r="B12" s="46" t="str">
        <f>IF('[1]Panel Profiles'!B12&lt;&gt;"",'[1]Panel Profiles'!B12,"")</f>
        <v>PR301-25</v>
      </c>
      <c r="C12" s="57" t="s">
        <v>165</v>
      </c>
      <c r="D12" s="58" t="s">
        <v>165</v>
      </c>
      <c r="E12" s="58" t="s">
        <v>165</v>
      </c>
      <c r="F12" s="58" t="s">
        <v>165</v>
      </c>
      <c r="G12" s="58" t="s">
        <v>165</v>
      </c>
      <c r="H12" s="58" t="s">
        <v>165</v>
      </c>
      <c r="I12" s="58" t="s">
        <v>165</v>
      </c>
      <c r="J12" s="58" t="s">
        <v>165</v>
      </c>
      <c r="K12" s="58" t="s">
        <v>165</v>
      </c>
      <c r="L12" s="58" t="s">
        <v>165</v>
      </c>
      <c r="M12" s="58" t="s">
        <v>165</v>
      </c>
      <c r="N12" s="58" t="s">
        <v>165</v>
      </c>
      <c r="O12" s="58" t="s">
        <v>165</v>
      </c>
      <c r="P12" s="58" t="s">
        <v>165</v>
      </c>
      <c r="Q12" s="58" t="s">
        <v>165</v>
      </c>
      <c r="R12" s="58" t="s">
        <v>165</v>
      </c>
      <c r="S12" s="58" t="s">
        <v>165</v>
      </c>
      <c r="T12" s="58" t="s">
        <v>165</v>
      </c>
      <c r="U12" s="58" t="s">
        <v>165</v>
      </c>
      <c r="V12" s="58" t="s">
        <v>165</v>
      </c>
      <c r="W12" s="58" t="s">
        <v>165</v>
      </c>
      <c r="X12" s="58" t="s">
        <v>165</v>
      </c>
      <c r="Y12" s="58" t="s">
        <v>165</v>
      </c>
      <c r="Z12" s="58" t="s">
        <v>165</v>
      </c>
      <c r="AA12" s="58" t="s">
        <v>165</v>
      </c>
      <c r="AB12" s="58" t="s">
        <v>165</v>
      </c>
      <c r="AC12" s="58" t="s">
        <v>165</v>
      </c>
      <c r="AD12" s="58" t="s">
        <v>165</v>
      </c>
      <c r="AE12" s="58" t="s">
        <v>165</v>
      </c>
      <c r="AF12" s="58" t="s">
        <v>165</v>
      </c>
      <c r="AG12" s="58" t="s">
        <v>165</v>
      </c>
      <c r="AH12" s="58" t="s">
        <v>165</v>
      </c>
      <c r="AI12" s="58" t="s">
        <v>165</v>
      </c>
      <c r="AJ12" s="58" t="s">
        <v>165</v>
      </c>
      <c r="AK12" s="58" t="s">
        <v>165</v>
      </c>
      <c r="AL12" s="58" t="s">
        <v>165</v>
      </c>
      <c r="AM12" s="58" t="s">
        <v>165</v>
      </c>
      <c r="AN12" s="58" t="s">
        <v>165</v>
      </c>
      <c r="AO12" s="58" t="s">
        <v>165</v>
      </c>
      <c r="AP12" s="58" t="s">
        <v>165</v>
      </c>
      <c r="AQ12" s="58" t="s">
        <v>165</v>
      </c>
      <c r="AR12" s="58" t="s">
        <v>166</v>
      </c>
      <c r="AS12" s="58" t="s">
        <v>165</v>
      </c>
      <c r="AT12" s="58" t="s">
        <v>165</v>
      </c>
      <c r="AU12" s="58" t="s">
        <v>165</v>
      </c>
      <c r="AV12" s="58" t="s">
        <v>165</v>
      </c>
      <c r="AW12" s="58" t="s">
        <v>165</v>
      </c>
      <c r="AX12" s="58" t="s">
        <v>165</v>
      </c>
      <c r="AY12" s="58" t="s">
        <v>165</v>
      </c>
      <c r="AZ12" s="58" t="s">
        <v>165</v>
      </c>
      <c r="BA12" s="58" t="s">
        <v>165</v>
      </c>
      <c r="BB12" s="58" t="s">
        <v>165</v>
      </c>
      <c r="BC12" s="58" t="s">
        <v>165</v>
      </c>
      <c r="BD12" s="58" t="s">
        <v>165</v>
      </c>
      <c r="BE12" s="59" t="s">
        <v>165</v>
      </c>
      <c r="BF12" s="59" t="s">
        <v>166</v>
      </c>
      <c r="BG12" s="59" t="s">
        <v>165</v>
      </c>
      <c r="BH12" s="59" t="s">
        <v>165</v>
      </c>
      <c r="BI12" s="59" t="s">
        <v>165</v>
      </c>
      <c r="BJ12" s="59" t="s">
        <v>165</v>
      </c>
      <c r="BK12" s="59" t="s">
        <v>165</v>
      </c>
      <c r="BL12" s="59" t="s">
        <v>165</v>
      </c>
      <c r="BM12" s="59" t="s">
        <v>165</v>
      </c>
      <c r="BN12" s="59" t="s">
        <v>165</v>
      </c>
      <c r="BO12" s="59" t="s">
        <v>165</v>
      </c>
      <c r="BP12" s="59" t="s">
        <v>165</v>
      </c>
      <c r="BQ12" s="59" t="s">
        <v>165</v>
      </c>
      <c r="BR12" s="59" t="s">
        <v>165</v>
      </c>
      <c r="BS12" s="59" t="s">
        <v>165</v>
      </c>
      <c r="BT12" s="59" t="s">
        <v>165</v>
      </c>
      <c r="BU12" s="59" t="s">
        <v>165</v>
      </c>
      <c r="BV12" s="59" t="s">
        <v>165</v>
      </c>
      <c r="BW12" s="59" t="s">
        <v>165</v>
      </c>
      <c r="BX12" s="59" t="s">
        <v>165</v>
      </c>
      <c r="BY12" s="59" t="s">
        <v>165</v>
      </c>
      <c r="BZ12" s="59" t="s">
        <v>165</v>
      </c>
      <c r="CA12" s="59" t="s">
        <v>165</v>
      </c>
      <c r="CB12" s="59" t="s">
        <v>165</v>
      </c>
      <c r="CC12" s="59" t="s">
        <v>165</v>
      </c>
      <c r="CD12" s="59" t="s">
        <v>165</v>
      </c>
      <c r="CE12" s="59" t="s">
        <v>165</v>
      </c>
      <c r="CF12" s="59" t="s">
        <v>165</v>
      </c>
      <c r="CG12" s="59" t="s">
        <v>165</v>
      </c>
      <c r="CH12" s="59" t="s">
        <v>165</v>
      </c>
      <c r="CI12" s="59" t="s">
        <v>165</v>
      </c>
      <c r="CJ12" s="59" t="s">
        <v>165</v>
      </c>
      <c r="CK12" s="59" t="s">
        <v>165</v>
      </c>
      <c r="CL12" s="59" t="s">
        <v>165</v>
      </c>
      <c r="CM12" s="59" t="s">
        <v>165</v>
      </c>
      <c r="CN12" s="59" t="s">
        <v>165</v>
      </c>
      <c r="CO12" s="59" t="s">
        <v>165</v>
      </c>
      <c r="CP12" s="59" t="s">
        <v>165</v>
      </c>
      <c r="CQ12" s="59" t="s">
        <v>165</v>
      </c>
      <c r="CR12" s="59" t="s">
        <v>165</v>
      </c>
      <c r="CS12" s="59" t="s">
        <v>165</v>
      </c>
      <c r="CT12" s="59" t="s">
        <v>165</v>
      </c>
      <c r="CU12" s="59" t="s">
        <v>165</v>
      </c>
      <c r="CV12" s="59" t="s">
        <v>165</v>
      </c>
      <c r="CW12" s="59" t="s">
        <v>165</v>
      </c>
      <c r="CX12" s="59" t="s">
        <v>165</v>
      </c>
      <c r="CY12" s="59" t="s">
        <v>165</v>
      </c>
      <c r="CZ12" s="59" t="s">
        <v>165</v>
      </c>
      <c r="DA12" s="59" t="s">
        <v>165</v>
      </c>
      <c r="DB12" s="59" t="s">
        <v>165</v>
      </c>
      <c r="DC12" s="59" t="s">
        <v>165</v>
      </c>
      <c r="DD12" s="59" t="s">
        <v>165</v>
      </c>
      <c r="DE12" s="59" t="s">
        <v>165</v>
      </c>
      <c r="DF12" s="59" t="s">
        <v>165</v>
      </c>
      <c r="DG12" s="59" t="s">
        <v>165</v>
      </c>
      <c r="DH12" s="59" t="s">
        <v>165</v>
      </c>
      <c r="DI12" s="59" t="s">
        <v>165</v>
      </c>
      <c r="DJ12" s="59" t="s">
        <v>165</v>
      </c>
      <c r="DK12" s="59" t="s">
        <v>165</v>
      </c>
      <c r="DL12" s="59" t="s">
        <v>165</v>
      </c>
      <c r="DM12" s="59" t="s">
        <v>165</v>
      </c>
      <c r="DN12" s="59" t="s">
        <v>165</v>
      </c>
      <c r="DO12" s="59" t="s">
        <v>165</v>
      </c>
      <c r="DP12" s="58" t="s">
        <v>165</v>
      </c>
      <c r="DQ12" s="66"/>
    </row>
    <row r="13" spans="1:121" ht="15.75" customHeight="1" x14ac:dyDescent="0.25">
      <c r="A13" s="46" t="str">
        <f>IF('[1]Panel Profiles'!A13&lt;&gt;"",'[1]Panel Profiles'!A13,"")</f>
        <v>PR219</v>
      </c>
      <c r="B13" s="46" t="str">
        <f>IF('[1]Panel Profiles'!B13&lt;&gt;"",'[1]Panel Profiles'!B13,"")</f>
        <v>PR301-32</v>
      </c>
      <c r="C13" s="57" t="s">
        <v>165</v>
      </c>
      <c r="D13" s="58" t="s">
        <v>165</v>
      </c>
      <c r="E13" s="58" t="s">
        <v>165</v>
      </c>
      <c r="F13" s="58" t="s">
        <v>165</v>
      </c>
      <c r="G13" s="58" t="s">
        <v>165</v>
      </c>
      <c r="H13" s="58" t="s">
        <v>165</v>
      </c>
      <c r="I13" s="58" t="s">
        <v>165</v>
      </c>
      <c r="J13" s="58" t="s">
        <v>165</v>
      </c>
      <c r="K13" s="58" t="s">
        <v>165</v>
      </c>
      <c r="L13" s="58" t="s">
        <v>165</v>
      </c>
      <c r="M13" s="58" t="s">
        <v>165</v>
      </c>
      <c r="N13" s="58" t="s">
        <v>165</v>
      </c>
      <c r="O13" s="58" t="s">
        <v>165</v>
      </c>
      <c r="P13" s="58" t="s">
        <v>165</v>
      </c>
      <c r="Q13" s="58" t="s">
        <v>165</v>
      </c>
      <c r="R13" s="58" t="s">
        <v>165</v>
      </c>
      <c r="S13" s="58" t="s">
        <v>165</v>
      </c>
      <c r="T13" s="58" t="s">
        <v>165</v>
      </c>
      <c r="U13" s="58" t="s">
        <v>165</v>
      </c>
      <c r="V13" s="58" t="s">
        <v>165</v>
      </c>
      <c r="W13" s="58" t="s">
        <v>165</v>
      </c>
      <c r="X13" s="58" t="s">
        <v>165</v>
      </c>
      <c r="Y13" s="58" t="s">
        <v>165</v>
      </c>
      <c r="Z13" s="58" t="s">
        <v>165</v>
      </c>
      <c r="AA13" s="58" t="s">
        <v>165</v>
      </c>
      <c r="AB13" s="58" t="s">
        <v>165</v>
      </c>
      <c r="AC13" s="58" t="s">
        <v>165</v>
      </c>
      <c r="AD13" s="58" t="s">
        <v>165</v>
      </c>
      <c r="AE13" s="58" t="s">
        <v>165</v>
      </c>
      <c r="AF13" s="58" t="s">
        <v>165</v>
      </c>
      <c r="AG13" s="58" t="s">
        <v>165</v>
      </c>
      <c r="AH13" s="58" t="s">
        <v>165</v>
      </c>
      <c r="AI13" s="58" t="s">
        <v>165</v>
      </c>
      <c r="AJ13" s="58" t="s">
        <v>165</v>
      </c>
      <c r="AK13" s="58" t="s">
        <v>165</v>
      </c>
      <c r="AL13" s="58" t="s">
        <v>165</v>
      </c>
      <c r="AM13" s="58" t="s">
        <v>165</v>
      </c>
      <c r="AN13" s="58" t="s">
        <v>165</v>
      </c>
      <c r="AO13" s="58" t="s">
        <v>165</v>
      </c>
      <c r="AP13" s="58" t="s">
        <v>165</v>
      </c>
      <c r="AQ13" s="58" t="s">
        <v>165</v>
      </c>
      <c r="AR13" s="58" t="s">
        <v>166</v>
      </c>
      <c r="AS13" s="58" t="s">
        <v>165</v>
      </c>
      <c r="AT13" s="58" t="s">
        <v>165</v>
      </c>
      <c r="AU13" s="58" t="s">
        <v>165</v>
      </c>
      <c r="AV13" s="58" t="s">
        <v>165</v>
      </c>
      <c r="AW13" s="58" t="s">
        <v>165</v>
      </c>
      <c r="AX13" s="58" t="s">
        <v>165</v>
      </c>
      <c r="AY13" s="58" t="s">
        <v>165</v>
      </c>
      <c r="AZ13" s="58" t="s">
        <v>165</v>
      </c>
      <c r="BA13" s="58" t="s">
        <v>165</v>
      </c>
      <c r="BB13" s="58" t="s">
        <v>165</v>
      </c>
      <c r="BC13" s="58" t="s">
        <v>165</v>
      </c>
      <c r="BD13" s="58" t="s">
        <v>165</v>
      </c>
      <c r="BE13" s="59" t="s">
        <v>165</v>
      </c>
      <c r="BF13" s="59" t="s">
        <v>166</v>
      </c>
      <c r="BG13" s="59" t="s">
        <v>165</v>
      </c>
      <c r="BH13" s="59" t="s">
        <v>165</v>
      </c>
      <c r="BI13" s="59" t="s">
        <v>165</v>
      </c>
      <c r="BJ13" s="59" t="s">
        <v>165</v>
      </c>
      <c r="BK13" s="59" t="s">
        <v>165</v>
      </c>
      <c r="BL13" s="59" t="s">
        <v>165</v>
      </c>
      <c r="BM13" s="59" t="s">
        <v>165</v>
      </c>
      <c r="BN13" s="59" t="s">
        <v>165</v>
      </c>
      <c r="BO13" s="59" t="s">
        <v>165</v>
      </c>
      <c r="BP13" s="59" t="s">
        <v>165</v>
      </c>
      <c r="BQ13" s="59" t="s">
        <v>165</v>
      </c>
      <c r="BR13" s="59" t="s">
        <v>165</v>
      </c>
      <c r="BS13" s="59" t="s">
        <v>165</v>
      </c>
      <c r="BT13" s="59" t="s">
        <v>165</v>
      </c>
      <c r="BU13" s="59" t="s">
        <v>165</v>
      </c>
      <c r="BV13" s="59" t="s">
        <v>165</v>
      </c>
      <c r="BW13" s="59" t="s">
        <v>165</v>
      </c>
      <c r="BX13" s="59" t="s">
        <v>165</v>
      </c>
      <c r="BY13" s="59" t="s">
        <v>165</v>
      </c>
      <c r="BZ13" s="59" t="s">
        <v>165</v>
      </c>
      <c r="CA13" s="59" t="s">
        <v>165</v>
      </c>
      <c r="CB13" s="59" t="s">
        <v>165</v>
      </c>
      <c r="CC13" s="59" t="s">
        <v>165</v>
      </c>
      <c r="CD13" s="59" t="s">
        <v>165</v>
      </c>
      <c r="CE13" s="59" t="s">
        <v>165</v>
      </c>
      <c r="CF13" s="59" t="s">
        <v>165</v>
      </c>
      <c r="CG13" s="59" t="s">
        <v>165</v>
      </c>
      <c r="CH13" s="59" t="s">
        <v>165</v>
      </c>
      <c r="CI13" s="59" t="s">
        <v>165</v>
      </c>
      <c r="CJ13" s="59" t="s">
        <v>165</v>
      </c>
      <c r="CK13" s="59" t="s">
        <v>165</v>
      </c>
      <c r="CL13" s="59" t="s">
        <v>165</v>
      </c>
      <c r="CM13" s="59" t="s">
        <v>165</v>
      </c>
      <c r="CN13" s="59" t="s">
        <v>165</v>
      </c>
      <c r="CO13" s="59" t="s">
        <v>165</v>
      </c>
      <c r="CP13" s="59" t="s">
        <v>165</v>
      </c>
      <c r="CQ13" s="59" t="s">
        <v>165</v>
      </c>
      <c r="CR13" s="59" t="s">
        <v>165</v>
      </c>
      <c r="CS13" s="59" t="s">
        <v>165</v>
      </c>
      <c r="CT13" s="59" t="s">
        <v>165</v>
      </c>
      <c r="CU13" s="59" t="s">
        <v>165</v>
      </c>
      <c r="CV13" s="59" t="s">
        <v>165</v>
      </c>
      <c r="CW13" s="59" t="s">
        <v>165</v>
      </c>
      <c r="CX13" s="59" t="s">
        <v>165</v>
      </c>
      <c r="CY13" s="59" t="s">
        <v>165</v>
      </c>
      <c r="CZ13" s="59" t="s">
        <v>165</v>
      </c>
      <c r="DA13" s="59" t="s">
        <v>165</v>
      </c>
      <c r="DB13" s="59" t="s">
        <v>165</v>
      </c>
      <c r="DC13" s="59" t="s">
        <v>165</v>
      </c>
      <c r="DD13" s="59" t="s">
        <v>165</v>
      </c>
      <c r="DE13" s="59" t="s">
        <v>165</v>
      </c>
      <c r="DF13" s="59" t="s">
        <v>165</v>
      </c>
      <c r="DG13" s="59" t="s">
        <v>165</v>
      </c>
      <c r="DH13" s="59" t="s">
        <v>165</v>
      </c>
      <c r="DI13" s="59" t="s">
        <v>165</v>
      </c>
      <c r="DJ13" s="59" t="s">
        <v>165</v>
      </c>
      <c r="DK13" s="59" t="s">
        <v>165</v>
      </c>
      <c r="DL13" s="59" t="s">
        <v>165</v>
      </c>
      <c r="DM13" s="59" t="s">
        <v>165</v>
      </c>
      <c r="DN13" s="59" t="s">
        <v>165</v>
      </c>
      <c r="DO13" s="59" t="s">
        <v>165</v>
      </c>
      <c r="DP13" s="58" t="s">
        <v>165</v>
      </c>
      <c r="DQ13" s="66"/>
    </row>
    <row r="14" spans="1:121" ht="15.75" customHeight="1" x14ac:dyDescent="0.25">
      <c r="A14" s="46" t="str">
        <f>IF('[1]Panel Profiles'!A14&lt;&gt;"",'[1]Panel Profiles'!A14,"")</f>
        <v/>
      </c>
      <c r="B14" s="46" t="str">
        <f>IF('[1]Panel Profiles'!B14&lt;&gt;"",'[1]Panel Profiles'!B14,"")</f>
        <v>PR302-13</v>
      </c>
      <c r="C14" s="57" t="s">
        <v>165</v>
      </c>
      <c r="D14" s="58" t="s">
        <v>165</v>
      </c>
      <c r="E14" s="58" t="s">
        <v>165</v>
      </c>
      <c r="F14" s="58" t="s">
        <v>165</v>
      </c>
      <c r="G14" s="58" t="s">
        <v>165</v>
      </c>
      <c r="H14" s="58" t="s">
        <v>165</v>
      </c>
      <c r="I14" s="58" t="s">
        <v>165</v>
      </c>
      <c r="J14" s="58" t="s">
        <v>165</v>
      </c>
      <c r="K14" s="58" t="s">
        <v>165</v>
      </c>
      <c r="L14" s="58" t="s">
        <v>165</v>
      </c>
      <c r="M14" s="58" t="s">
        <v>165</v>
      </c>
      <c r="N14" s="58" t="s">
        <v>165</v>
      </c>
      <c r="O14" s="58" t="s">
        <v>165</v>
      </c>
      <c r="P14" s="58" t="s">
        <v>165</v>
      </c>
      <c r="Q14" s="58" t="s">
        <v>165</v>
      </c>
      <c r="R14" s="58" t="s">
        <v>165</v>
      </c>
      <c r="S14" s="58" t="s">
        <v>165</v>
      </c>
      <c r="T14" s="58" t="s">
        <v>165</v>
      </c>
      <c r="U14" s="58" t="s">
        <v>165</v>
      </c>
      <c r="V14" s="58" t="s">
        <v>165</v>
      </c>
      <c r="W14" s="58" t="s">
        <v>165</v>
      </c>
      <c r="X14" s="58" t="s">
        <v>165</v>
      </c>
      <c r="Y14" s="58" t="s">
        <v>165</v>
      </c>
      <c r="Z14" s="58" t="s">
        <v>165</v>
      </c>
      <c r="AA14" s="58" t="s">
        <v>165</v>
      </c>
      <c r="AB14" s="58" t="s">
        <v>165</v>
      </c>
      <c r="AC14" s="58" t="s">
        <v>165</v>
      </c>
      <c r="AD14" s="58" t="s">
        <v>165</v>
      </c>
      <c r="AE14" s="58" t="s">
        <v>165</v>
      </c>
      <c r="AF14" s="58" t="s">
        <v>165</v>
      </c>
      <c r="AG14" s="58" t="s">
        <v>165</v>
      </c>
      <c r="AH14" s="58" t="s">
        <v>165</v>
      </c>
      <c r="AI14" s="58" t="s">
        <v>165</v>
      </c>
      <c r="AJ14" s="58" t="s">
        <v>165</v>
      </c>
      <c r="AK14" s="58" t="s">
        <v>165</v>
      </c>
      <c r="AL14" s="58" t="s">
        <v>165</v>
      </c>
      <c r="AM14" s="58" t="s">
        <v>165</v>
      </c>
      <c r="AN14" s="58" t="s">
        <v>165</v>
      </c>
      <c r="AO14" s="58" t="s">
        <v>165</v>
      </c>
      <c r="AP14" s="58" t="s">
        <v>165</v>
      </c>
      <c r="AQ14" s="58" t="s">
        <v>165</v>
      </c>
      <c r="AR14" s="58" t="s">
        <v>166</v>
      </c>
      <c r="AS14" s="58" t="s">
        <v>165</v>
      </c>
      <c r="AT14" s="58" t="s">
        <v>165</v>
      </c>
      <c r="AU14" s="58" t="s">
        <v>165</v>
      </c>
      <c r="AV14" s="58" t="s">
        <v>165</v>
      </c>
      <c r="AW14" s="58" t="s">
        <v>165</v>
      </c>
      <c r="AX14" s="58" t="s">
        <v>165</v>
      </c>
      <c r="AY14" s="58" t="s">
        <v>165</v>
      </c>
      <c r="AZ14" s="58" t="s">
        <v>165</v>
      </c>
      <c r="BA14" s="58" t="s">
        <v>165</v>
      </c>
      <c r="BB14" s="58" t="s">
        <v>165</v>
      </c>
      <c r="BC14" s="58" t="s">
        <v>165</v>
      </c>
      <c r="BD14" s="58" t="s">
        <v>165</v>
      </c>
      <c r="BE14" s="59" t="s">
        <v>165</v>
      </c>
      <c r="BF14" s="59" t="s">
        <v>166</v>
      </c>
      <c r="BG14" s="59" t="s">
        <v>165</v>
      </c>
      <c r="BH14" s="59" t="s">
        <v>165</v>
      </c>
      <c r="BI14" s="59" t="s">
        <v>165</v>
      </c>
      <c r="BJ14" s="59" t="s">
        <v>165</v>
      </c>
      <c r="BK14" s="59" t="s">
        <v>165</v>
      </c>
      <c r="BL14" s="59" t="s">
        <v>165</v>
      </c>
      <c r="BM14" s="59" t="s">
        <v>165</v>
      </c>
      <c r="BN14" s="59" t="s">
        <v>165</v>
      </c>
      <c r="BO14" s="59" t="s">
        <v>165</v>
      </c>
      <c r="BP14" s="59" t="s">
        <v>165</v>
      </c>
      <c r="BQ14" s="59" t="s">
        <v>165</v>
      </c>
      <c r="BR14" s="59" t="s">
        <v>165</v>
      </c>
      <c r="BS14" s="59" t="s">
        <v>165</v>
      </c>
      <c r="BT14" s="59" t="s">
        <v>165</v>
      </c>
      <c r="BU14" s="59" t="s">
        <v>165</v>
      </c>
      <c r="BV14" s="59" t="s">
        <v>165</v>
      </c>
      <c r="BW14" s="59" t="s">
        <v>165</v>
      </c>
      <c r="BX14" s="59" t="s">
        <v>165</v>
      </c>
      <c r="BY14" s="59" t="s">
        <v>165</v>
      </c>
      <c r="BZ14" s="59" t="s">
        <v>165</v>
      </c>
      <c r="CA14" s="59" t="s">
        <v>165</v>
      </c>
      <c r="CB14" s="59" t="s">
        <v>165</v>
      </c>
      <c r="CC14" s="59" t="s">
        <v>165</v>
      </c>
      <c r="CD14" s="59" t="s">
        <v>165</v>
      </c>
      <c r="CE14" s="59" t="s">
        <v>165</v>
      </c>
      <c r="CF14" s="59" t="s">
        <v>165</v>
      </c>
      <c r="CG14" s="59" t="s">
        <v>165</v>
      </c>
      <c r="CH14" s="59" t="s">
        <v>165</v>
      </c>
      <c r="CI14" s="59" t="s">
        <v>165</v>
      </c>
      <c r="CJ14" s="59" t="s">
        <v>165</v>
      </c>
      <c r="CK14" s="59" t="s">
        <v>165</v>
      </c>
      <c r="CL14" s="59" t="s">
        <v>165</v>
      </c>
      <c r="CM14" s="59" t="s">
        <v>165</v>
      </c>
      <c r="CN14" s="59" t="s">
        <v>165</v>
      </c>
      <c r="CO14" s="59" t="s">
        <v>165</v>
      </c>
      <c r="CP14" s="59" t="s">
        <v>165</v>
      </c>
      <c r="CQ14" s="59" t="s">
        <v>165</v>
      </c>
      <c r="CR14" s="59" t="s">
        <v>165</v>
      </c>
      <c r="CS14" s="59" t="s">
        <v>165</v>
      </c>
      <c r="CT14" s="59" t="s">
        <v>165</v>
      </c>
      <c r="CU14" s="59" t="s">
        <v>165</v>
      </c>
      <c r="CV14" s="59" t="s">
        <v>165</v>
      </c>
      <c r="CW14" s="59" t="s">
        <v>165</v>
      </c>
      <c r="CX14" s="59" t="s">
        <v>165</v>
      </c>
      <c r="CY14" s="59" t="s">
        <v>165</v>
      </c>
      <c r="CZ14" s="59" t="s">
        <v>165</v>
      </c>
      <c r="DA14" s="59" t="s">
        <v>165</v>
      </c>
      <c r="DB14" s="59" t="s">
        <v>165</v>
      </c>
      <c r="DC14" s="59" t="s">
        <v>165</v>
      </c>
      <c r="DD14" s="59" t="s">
        <v>165</v>
      </c>
      <c r="DE14" s="59" t="s">
        <v>165</v>
      </c>
      <c r="DF14" s="59" t="s">
        <v>165</v>
      </c>
      <c r="DG14" s="59" t="s">
        <v>165</v>
      </c>
      <c r="DH14" s="59" t="s">
        <v>165</v>
      </c>
      <c r="DI14" s="59" t="s">
        <v>165</v>
      </c>
      <c r="DJ14" s="59" t="s">
        <v>165</v>
      </c>
      <c r="DK14" s="59" t="s">
        <v>165</v>
      </c>
      <c r="DL14" s="59" t="s">
        <v>165</v>
      </c>
      <c r="DM14" s="59" t="s">
        <v>165</v>
      </c>
      <c r="DN14" s="59" t="s">
        <v>165</v>
      </c>
      <c r="DO14" s="59" t="s">
        <v>165</v>
      </c>
      <c r="DP14" s="58" t="s">
        <v>165</v>
      </c>
      <c r="DQ14" s="66"/>
    </row>
    <row r="15" spans="1:121" ht="15.75" customHeight="1" x14ac:dyDescent="0.25">
      <c r="A15" s="46" t="str">
        <f>IF('[1]Panel Profiles'!A15&lt;&gt;"",'[1]Panel Profiles'!A15,"")</f>
        <v/>
      </c>
      <c r="B15" s="46" t="str">
        <f>IF('[1]Panel Profiles'!B15&lt;&gt;"",'[1]Panel Profiles'!B15,"")</f>
        <v>PR302-19</v>
      </c>
      <c r="C15" s="57" t="s">
        <v>165</v>
      </c>
      <c r="D15" s="58" t="s">
        <v>165</v>
      </c>
      <c r="E15" s="58" t="s">
        <v>165</v>
      </c>
      <c r="F15" s="58" t="s">
        <v>165</v>
      </c>
      <c r="G15" s="58" t="s">
        <v>165</v>
      </c>
      <c r="H15" s="58" t="s">
        <v>165</v>
      </c>
      <c r="I15" s="58" t="s">
        <v>165</v>
      </c>
      <c r="J15" s="58" t="s">
        <v>165</v>
      </c>
      <c r="K15" s="58" t="s">
        <v>165</v>
      </c>
      <c r="L15" s="58" t="s">
        <v>165</v>
      </c>
      <c r="M15" s="58" t="s">
        <v>165</v>
      </c>
      <c r="N15" s="58" t="s">
        <v>165</v>
      </c>
      <c r="O15" s="58" t="s">
        <v>165</v>
      </c>
      <c r="P15" s="58" t="s">
        <v>165</v>
      </c>
      <c r="Q15" s="58" t="s">
        <v>165</v>
      </c>
      <c r="R15" s="58" t="s">
        <v>165</v>
      </c>
      <c r="S15" s="58" t="s">
        <v>165</v>
      </c>
      <c r="T15" s="58" t="s">
        <v>165</v>
      </c>
      <c r="U15" s="58" t="s">
        <v>165</v>
      </c>
      <c r="V15" s="58" t="s">
        <v>165</v>
      </c>
      <c r="W15" s="58" t="s">
        <v>165</v>
      </c>
      <c r="X15" s="58" t="s">
        <v>165</v>
      </c>
      <c r="Y15" s="58" t="s">
        <v>165</v>
      </c>
      <c r="Z15" s="58" t="s">
        <v>165</v>
      </c>
      <c r="AA15" s="58" t="s">
        <v>165</v>
      </c>
      <c r="AB15" s="58" t="s">
        <v>165</v>
      </c>
      <c r="AC15" s="58" t="s">
        <v>165</v>
      </c>
      <c r="AD15" s="58" t="s">
        <v>165</v>
      </c>
      <c r="AE15" s="58" t="s">
        <v>165</v>
      </c>
      <c r="AF15" s="58" t="s">
        <v>165</v>
      </c>
      <c r="AG15" s="58" t="s">
        <v>165</v>
      </c>
      <c r="AH15" s="58" t="s">
        <v>165</v>
      </c>
      <c r="AI15" s="58" t="s">
        <v>165</v>
      </c>
      <c r="AJ15" s="58" t="s">
        <v>165</v>
      </c>
      <c r="AK15" s="58" t="s">
        <v>165</v>
      </c>
      <c r="AL15" s="58" t="s">
        <v>165</v>
      </c>
      <c r="AM15" s="58" t="s">
        <v>165</v>
      </c>
      <c r="AN15" s="58" t="s">
        <v>165</v>
      </c>
      <c r="AO15" s="58" t="s">
        <v>165</v>
      </c>
      <c r="AP15" s="58" t="s">
        <v>165</v>
      </c>
      <c r="AQ15" s="58" t="s">
        <v>165</v>
      </c>
      <c r="AR15" s="58" t="s">
        <v>166</v>
      </c>
      <c r="AS15" s="58" t="s">
        <v>165</v>
      </c>
      <c r="AT15" s="58" t="s">
        <v>165</v>
      </c>
      <c r="AU15" s="58" t="s">
        <v>165</v>
      </c>
      <c r="AV15" s="58" t="s">
        <v>165</v>
      </c>
      <c r="AW15" s="58" t="s">
        <v>165</v>
      </c>
      <c r="AX15" s="58" t="s">
        <v>165</v>
      </c>
      <c r="AY15" s="58" t="s">
        <v>165</v>
      </c>
      <c r="AZ15" s="58" t="s">
        <v>165</v>
      </c>
      <c r="BA15" s="58" t="s">
        <v>165</v>
      </c>
      <c r="BB15" s="58" t="s">
        <v>165</v>
      </c>
      <c r="BC15" s="58" t="s">
        <v>165</v>
      </c>
      <c r="BD15" s="58" t="s">
        <v>165</v>
      </c>
      <c r="BE15" s="59" t="s">
        <v>165</v>
      </c>
      <c r="BF15" s="59" t="s">
        <v>166</v>
      </c>
      <c r="BG15" s="59" t="s">
        <v>165</v>
      </c>
      <c r="BH15" s="59" t="s">
        <v>165</v>
      </c>
      <c r="BI15" s="59" t="s">
        <v>165</v>
      </c>
      <c r="BJ15" s="59" t="s">
        <v>165</v>
      </c>
      <c r="BK15" s="59" t="s">
        <v>165</v>
      </c>
      <c r="BL15" s="59" t="s">
        <v>165</v>
      </c>
      <c r="BM15" s="59" t="s">
        <v>165</v>
      </c>
      <c r="BN15" s="59" t="s">
        <v>165</v>
      </c>
      <c r="BO15" s="59" t="s">
        <v>165</v>
      </c>
      <c r="BP15" s="59" t="s">
        <v>165</v>
      </c>
      <c r="BQ15" s="59" t="s">
        <v>165</v>
      </c>
      <c r="BR15" s="59" t="s">
        <v>165</v>
      </c>
      <c r="BS15" s="59" t="s">
        <v>165</v>
      </c>
      <c r="BT15" s="59" t="s">
        <v>165</v>
      </c>
      <c r="BU15" s="59" t="s">
        <v>165</v>
      </c>
      <c r="BV15" s="59" t="s">
        <v>165</v>
      </c>
      <c r="BW15" s="59" t="s">
        <v>165</v>
      </c>
      <c r="BX15" s="59" t="s">
        <v>165</v>
      </c>
      <c r="BY15" s="59" t="s">
        <v>165</v>
      </c>
      <c r="BZ15" s="59" t="s">
        <v>165</v>
      </c>
      <c r="CA15" s="59" t="s">
        <v>165</v>
      </c>
      <c r="CB15" s="59" t="s">
        <v>165</v>
      </c>
      <c r="CC15" s="59" t="s">
        <v>165</v>
      </c>
      <c r="CD15" s="59" t="s">
        <v>165</v>
      </c>
      <c r="CE15" s="59" t="s">
        <v>165</v>
      </c>
      <c r="CF15" s="59" t="s">
        <v>165</v>
      </c>
      <c r="CG15" s="59" t="s">
        <v>165</v>
      </c>
      <c r="CH15" s="59" t="s">
        <v>165</v>
      </c>
      <c r="CI15" s="59" t="s">
        <v>165</v>
      </c>
      <c r="CJ15" s="59" t="s">
        <v>165</v>
      </c>
      <c r="CK15" s="59" t="s">
        <v>165</v>
      </c>
      <c r="CL15" s="59" t="s">
        <v>165</v>
      </c>
      <c r="CM15" s="59" t="s">
        <v>165</v>
      </c>
      <c r="CN15" s="59" t="s">
        <v>165</v>
      </c>
      <c r="CO15" s="59" t="s">
        <v>165</v>
      </c>
      <c r="CP15" s="59" t="s">
        <v>165</v>
      </c>
      <c r="CQ15" s="59" t="s">
        <v>165</v>
      </c>
      <c r="CR15" s="59" t="s">
        <v>165</v>
      </c>
      <c r="CS15" s="59" t="s">
        <v>165</v>
      </c>
      <c r="CT15" s="59" t="s">
        <v>165</v>
      </c>
      <c r="CU15" s="59" t="s">
        <v>165</v>
      </c>
      <c r="CV15" s="59" t="s">
        <v>165</v>
      </c>
      <c r="CW15" s="59" t="s">
        <v>165</v>
      </c>
      <c r="CX15" s="59" t="s">
        <v>165</v>
      </c>
      <c r="CY15" s="59" t="s">
        <v>165</v>
      </c>
      <c r="CZ15" s="59" t="s">
        <v>165</v>
      </c>
      <c r="DA15" s="59" t="s">
        <v>165</v>
      </c>
      <c r="DB15" s="59" t="s">
        <v>165</v>
      </c>
      <c r="DC15" s="59" t="s">
        <v>165</v>
      </c>
      <c r="DD15" s="59" t="s">
        <v>165</v>
      </c>
      <c r="DE15" s="59" t="s">
        <v>165</v>
      </c>
      <c r="DF15" s="59" t="s">
        <v>165</v>
      </c>
      <c r="DG15" s="59" t="s">
        <v>165</v>
      </c>
      <c r="DH15" s="59" t="s">
        <v>165</v>
      </c>
      <c r="DI15" s="59" t="s">
        <v>165</v>
      </c>
      <c r="DJ15" s="59" t="s">
        <v>165</v>
      </c>
      <c r="DK15" s="59" t="s">
        <v>165</v>
      </c>
      <c r="DL15" s="59" t="s">
        <v>165</v>
      </c>
      <c r="DM15" s="59" t="s">
        <v>165</v>
      </c>
      <c r="DN15" s="59" t="s">
        <v>165</v>
      </c>
      <c r="DO15" s="59" t="s">
        <v>165</v>
      </c>
      <c r="DP15" s="58" t="s">
        <v>165</v>
      </c>
      <c r="DQ15" s="66"/>
    </row>
    <row r="16" spans="1:121" ht="15.75" customHeight="1" x14ac:dyDescent="0.25">
      <c r="A16" s="46" t="str">
        <f>IF('[1]Panel Profiles'!A16&lt;&gt;"",'[1]Panel Profiles'!A16,"")</f>
        <v>PR209</v>
      </c>
      <c r="B16" s="46" t="str">
        <f>IF('[1]Panel Profiles'!B16&lt;&gt;"",'[1]Panel Profiles'!B16,"")</f>
        <v>PR302-25</v>
      </c>
      <c r="C16" s="57" t="s">
        <v>165</v>
      </c>
      <c r="D16" s="58" t="s">
        <v>165</v>
      </c>
      <c r="E16" s="58" t="s">
        <v>165</v>
      </c>
      <c r="F16" s="58" t="s">
        <v>165</v>
      </c>
      <c r="G16" s="58" t="s">
        <v>165</v>
      </c>
      <c r="H16" s="58" t="s">
        <v>165</v>
      </c>
      <c r="I16" s="58" t="s">
        <v>165</v>
      </c>
      <c r="J16" s="58" t="s">
        <v>165</v>
      </c>
      <c r="K16" s="58" t="s">
        <v>165</v>
      </c>
      <c r="L16" s="58" t="s">
        <v>165</v>
      </c>
      <c r="M16" s="58" t="s">
        <v>165</v>
      </c>
      <c r="N16" s="58" t="s">
        <v>165</v>
      </c>
      <c r="O16" s="58" t="s">
        <v>165</v>
      </c>
      <c r="P16" s="58" t="s">
        <v>165</v>
      </c>
      <c r="Q16" s="58" t="s">
        <v>165</v>
      </c>
      <c r="R16" s="58" t="s">
        <v>165</v>
      </c>
      <c r="S16" s="58" t="s">
        <v>165</v>
      </c>
      <c r="T16" s="58" t="s">
        <v>165</v>
      </c>
      <c r="U16" s="58" t="s">
        <v>165</v>
      </c>
      <c r="V16" s="58" t="s">
        <v>165</v>
      </c>
      <c r="W16" s="58" t="s">
        <v>165</v>
      </c>
      <c r="X16" s="58" t="s">
        <v>165</v>
      </c>
      <c r="Y16" s="58" t="s">
        <v>165</v>
      </c>
      <c r="Z16" s="58" t="s">
        <v>165</v>
      </c>
      <c r="AA16" s="58" t="s">
        <v>165</v>
      </c>
      <c r="AB16" s="58" t="s">
        <v>165</v>
      </c>
      <c r="AC16" s="58" t="s">
        <v>165</v>
      </c>
      <c r="AD16" s="58" t="s">
        <v>165</v>
      </c>
      <c r="AE16" s="58" t="s">
        <v>165</v>
      </c>
      <c r="AF16" s="58" t="s">
        <v>165</v>
      </c>
      <c r="AG16" s="58" t="s">
        <v>165</v>
      </c>
      <c r="AH16" s="58" t="s">
        <v>165</v>
      </c>
      <c r="AI16" s="58" t="s">
        <v>165</v>
      </c>
      <c r="AJ16" s="58" t="s">
        <v>165</v>
      </c>
      <c r="AK16" s="58" t="s">
        <v>165</v>
      </c>
      <c r="AL16" s="58" t="s">
        <v>165</v>
      </c>
      <c r="AM16" s="58" t="s">
        <v>165</v>
      </c>
      <c r="AN16" s="58" t="s">
        <v>165</v>
      </c>
      <c r="AO16" s="58" t="s">
        <v>165</v>
      </c>
      <c r="AP16" s="58" t="s">
        <v>165</v>
      </c>
      <c r="AQ16" s="58" t="s">
        <v>165</v>
      </c>
      <c r="AR16" s="58" t="s">
        <v>166</v>
      </c>
      <c r="AS16" s="58" t="s">
        <v>165</v>
      </c>
      <c r="AT16" s="58" t="s">
        <v>165</v>
      </c>
      <c r="AU16" s="58" t="s">
        <v>165</v>
      </c>
      <c r="AV16" s="58" t="s">
        <v>165</v>
      </c>
      <c r="AW16" s="58" t="s">
        <v>165</v>
      </c>
      <c r="AX16" s="58" t="s">
        <v>165</v>
      </c>
      <c r="AY16" s="58" t="s">
        <v>165</v>
      </c>
      <c r="AZ16" s="58" t="s">
        <v>165</v>
      </c>
      <c r="BA16" s="58" t="s">
        <v>165</v>
      </c>
      <c r="BB16" s="58" t="s">
        <v>165</v>
      </c>
      <c r="BC16" s="58" t="s">
        <v>165</v>
      </c>
      <c r="BD16" s="58" t="s">
        <v>165</v>
      </c>
      <c r="BE16" s="59" t="s">
        <v>165</v>
      </c>
      <c r="BF16" s="59" t="s">
        <v>166</v>
      </c>
      <c r="BG16" s="59" t="s">
        <v>165</v>
      </c>
      <c r="BH16" s="59" t="s">
        <v>165</v>
      </c>
      <c r="BI16" s="59" t="s">
        <v>165</v>
      </c>
      <c r="BJ16" s="59" t="s">
        <v>165</v>
      </c>
      <c r="BK16" s="59" t="s">
        <v>165</v>
      </c>
      <c r="BL16" s="59" t="s">
        <v>165</v>
      </c>
      <c r="BM16" s="59" t="s">
        <v>165</v>
      </c>
      <c r="BN16" s="59" t="s">
        <v>165</v>
      </c>
      <c r="BO16" s="59" t="s">
        <v>165</v>
      </c>
      <c r="BP16" s="59" t="s">
        <v>165</v>
      </c>
      <c r="BQ16" s="59" t="s">
        <v>165</v>
      </c>
      <c r="BR16" s="59" t="s">
        <v>165</v>
      </c>
      <c r="BS16" s="59" t="s">
        <v>165</v>
      </c>
      <c r="BT16" s="59" t="s">
        <v>165</v>
      </c>
      <c r="BU16" s="59" t="s">
        <v>165</v>
      </c>
      <c r="BV16" s="59" t="s">
        <v>165</v>
      </c>
      <c r="BW16" s="59" t="s">
        <v>165</v>
      </c>
      <c r="BX16" s="59" t="s">
        <v>165</v>
      </c>
      <c r="BY16" s="59" t="s">
        <v>165</v>
      </c>
      <c r="BZ16" s="59" t="s">
        <v>165</v>
      </c>
      <c r="CA16" s="59" t="s">
        <v>165</v>
      </c>
      <c r="CB16" s="59" t="s">
        <v>165</v>
      </c>
      <c r="CC16" s="59" t="s">
        <v>165</v>
      </c>
      <c r="CD16" s="59" t="s">
        <v>165</v>
      </c>
      <c r="CE16" s="59" t="s">
        <v>165</v>
      </c>
      <c r="CF16" s="59" t="s">
        <v>165</v>
      </c>
      <c r="CG16" s="59" t="s">
        <v>165</v>
      </c>
      <c r="CH16" s="59" t="s">
        <v>165</v>
      </c>
      <c r="CI16" s="59" t="s">
        <v>165</v>
      </c>
      <c r="CJ16" s="59" t="s">
        <v>165</v>
      </c>
      <c r="CK16" s="59" t="s">
        <v>165</v>
      </c>
      <c r="CL16" s="59" t="s">
        <v>165</v>
      </c>
      <c r="CM16" s="59" t="s">
        <v>165</v>
      </c>
      <c r="CN16" s="59" t="s">
        <v>165</v>
      </c>
      <c r="CO16" s="59" t="s">
        <v>165</v>
      </c>
      <c r="CP16" s="59" t="s">
        <v>165</v>
      </c>
      <c r="CQ16" s="59" t="s">
        <v>165</v>
      </c>
      <c r="CR16" s="59" t="s">
        <v>165</v>
      </c>
      <c r="CS16" s="59" t="s">
        <v>165</v>
      </c>
      <c r="CT16" s="59" t="s">
        <v>165</v>
      </c>
      <c r="CU16" s="59" t="s">
        <v>165</v>
      </c>
      <c r="CV16" s="59" t="s">
        <v>165</v>
      </c>
      <c r="CW16" s="59" t="s">
        <v>165</v>
      </c>
      <c r="CX16" s="59" t="s">
        <v>165</v>
      </c>
      <c r="CY16" s="59" t="s">
        <v>165</v>
      </c>
      <c r="CZ16" s="59" t="s">
        <v>165</v>
      </c>
      <c r="DA16" s="59" t="s">
        <v>165</v>
      </c>
      <c r="DB16" s="59" t="s">
        <v>165</v>
      </c>
      <c r="DC16" s="59" t="s">
        <v>165</v>
      </c>
      <c r="DD16" s="59" t="s">
        <v>165</v>
      </c>
      <c r="DE16" s="59" t="s">
        <v>165</v>
      </c>
      <c r="DF16" s="59" t="s">
        <v>165</v>
      </c>
      <c r="DG16" s="59" t="s">
        <v>165</v>
      </c>
      <c r="DH16" s="59" t="s">
        <v>165</v>
      </c>
      <c r="DI16" s="59" t="s">
        <v>165</v>
      </c>
      <c r="DJ16" s="59" t="s">
        <v>165</v>
      </c>
      <c r="DK16" s="59" t="s">
        <v>165</v>
      </c>
      <c r="DL16" s="59" t="s">
        <v>165</v>
      </c>
      <c r="DM16" s="59" t="s">
        <v>165</v>
      </c>
      <c r="DN16" s="59" t="s">
        <v>165</v>
      </c>
      <c r="DO16" s="59" t="s">
        <v>165</v>
      </c>
      <c r="DP16" s="58" t="s">
        <v>165</v>
      </c>
      <c r="DQ16" s="66"/>
    </row>
    <row r="17" spans="1:121" ht="15.75" customHeight="1" x14ac:dyDescent="0.25">
      <c r="A17" s="46" t="str">
        <f>IF('[1]Panel Profiles'!A17&lt;&gt;"",'[1]Panel Profiles'!A17,"")</f>
        <v>PR203</v>
      </c>
      <c r="B17" s="46" t="str">
        <f>IF('[1]Panel Profiles'!B17&lt;&gt;"",'[1]Panel Profiles'!B17,"")</f>
        <v>PR302-32</v>
      </c>
      <c r="C17" s="57" t="s">
        <v>165</v>
      </c>
      <c r="D17" s="58" t="s">
        <v>165</v>
      </c>
      <c r="E17" s="58" t="s">
        <v>165</v>
      </c>
      <c r="F17" s="58" t="s">
        <v>165</v>
      </c>
      <c r="G17" s="58" t="s">
        <v>165</v>
      </c>
      <c r="H17" s="58" t="s">
        <v>165</v>
      </c>
      <c r="I17" s="58" t="s">
        <v>165</v>
      </c>
      <c r="J17" s="58" t="s">
        <v>165</v>
      </c>
      <c r="K17" s="58" t="s">
        <v>165</v>
      </c>
      <c r="L17" s="58" t="s">
        <v>165</v>
      </c>
      <c r="M17" s="58" t="s">
        <v>165</v>
      </c>
      <c r="N17" s="58" t="s">
        <v>165</v>
      </c>
      <c r="O17" s="58" t="s">
        <v>165</v>
      </c>
      <c r="P17" s="58" t="s">
        <v>165</v>
      </c>
      <c r="Q17" s="58" t="s">
        <v>165</v>
      </c>
      <c r="R17" s="58" t="s">
        <v>165</v>
      </c>
      <c r="S17" s="58" t="s">
        <v>165</v>
      </c>
      <c r="T17" s="58" t="s">
        <v>165</v>
      </c>
      <c r="U17" s="58" t="s">
        <v>165</v>
      </c>
      <c r="V17" s="58" t="s">
        <v>165</v>
      </c>
      <c r="W17" s="58" t="s">
        <v>165</v>
      </c>
      <c r="X17" s="58" t="s">
        <v>165</v>
      </c>
      <c r="Y17" s="58" t="s">
        <v>165</v>
      </c>
      <c r="Z17" s="58" t="s">
        <v>165</v>
      </c>
      <c r="AA17" s="58" t="s">
        <v>165</v>
      </c>
      <c r="AB17" s="58" t="s">
        <v>165</v>
      </c>
      <c r="AC17" s="58" t="s">
        <v>165</v>
      </c>
      <c r="AD17" s="58" t="s">
        <v>165</v>
      </c>
      <c r="AE17" s="58" t="s">
        <v>165</v>
      </c>
      <c r="AF17" s="58" t="s">
        <v>165</v>
      </c>
      <c r="AG17" s="58" t="s">
        <v>165</v>
      </c>
      <c r="AH17" s="58" t="s">
        <v>165</v>
      </c>
      <c r="AI17" s="58" t="s">
        <v>165</v>
      </c>
      <c r="AJ17" s="58" t="s">
        <v>165</v>
      </c>
      <c r="AK17" s="58" t="s">
        <v>165</v>
      </c>
      <c r="AL17" s="58" t="s">
        <v>165</v>
      </c>
      <c r="AM17" s="58" t="s">
        <v>165</v>
      </c>
      <c r="AN17" s="58" t="s">
        <v>165</v>
      </c>
      <c r="AO17" s="58" t="s">
        <v>165</v>
      </c>
      <c r="AP17" s="58" t="s">
        <v>165</v>
      </c>
      <c r="AQ17" s="58" t="s">
        <v>165</v>
      </c>
      <c r="AR17" s="58" t="s">
        <v>166</v>
      </c>
      <c r="AS17" s="58" t="s">
        <v>165</v>
      </c>
      <c r="AT17" s="58" t="s">
        <v>165</v>
      </c>
      <c r="AU17" s="58" t="s">
        <v>165</v>
      </c>
      <c r="AV17" s="58" t="s">
        <v>165</v>
      </c>
      <c r="AW17" s="58" t="s">
        <v>165</v>
      </c>
      <c r="AX17" s="58" t="s">
        <v>165</v>
      </c>
      <c r="AY17" s="58" t="s">
        <v>165</v>
      </c>
      <c r="AZ17" s="58" t="s">
        <v>165</v>
      </c>
      <c r="BA17" s="58" t="s">
        <v>165</v>
      </c>
      <c r="BB17" s="58" t="s">
        <v>165</v>
      </c>
      <c r="BC17" s="58" t="s">
        <v>165</v>
      </c>
      <c r="BD17" s="58" t="s">
        <v>165</v>
      </c>
      <c r="BE17" s="59" t="s">
        <v>165</v>
      </c>
      <c r="BF17" s="59" t="s">
        <v>166</v>
      </c>
      <c r="BG17" s="59" t="s">
        <v>165</v>
      </c>
      <c r="BH17" s="59" t="s">
        <v>165</v>
      </c>
      <c r="BI17" s="59" t="s">
        <v>165</v>
      </c>
      <c r="BJ17" s="59" t="s">
        <v>165</v>
      </c>
      <c r="BK17" s="59" t="s">
        <v>165</v>
      </c>
      <c r="BL17" s="59" t="s">
        <v>165</v>
      </c>
      <c r="BM17" s="59" t="s">
        <v>165</v>
      </c>
      <c r="BN17" s="59" t="s">
        <v>165</v>
      </c>
      <c r="BO17" s="59" t="s">
        <v>165</v>
      </c>
      <c r="BP17" s="59" t="s">
        <v>165</v>
      </c>
      <c r="BQ17" s="59" t="s">
        <v>165</v>
      </c>
      <c r="BR17" s="59" t="s">
        <v>165</v>
      </c>
      <c r="BS17" s="59" t="s">
        <v>165</v>
      </c>
      <c r="BT17" s="59" t="s">
        <v>165</v>
      </c>
      <c r="BU17" s="59" t="s">
        <v>165</v>
      </c>
      <c r="BV17" s="59" t="s">
        <v>165</v>
      </c>
      <c r="BW17" s="59" t="s">
        <v>165</v>
      </c>
      <c r="BX17" s="59" t="s">
        <v>165</v>
      </c>
      <c r="BY17" s="59" t="s">
        <v>165</v>
      </c>
      <c r="BZ17" s="59" t="s">
        <v>165</v>
      </c>
      <c r="CA17" s="59" t="s">
        <v>165</v>
      </c>
      <c r="CB17" s="59" t="s">
        <v>165</v>
      </c>
      <c r="CC17" s="59" t="s">
        <v>165</v>
      </c>
      <c r="CD17" s="59" t="s">
        <v>165</v>
      </c>
      <c r="CE17" s="59" t="s">
        <v>165</v>
      </c>
      <c r="CF17" s="59" t="s">
        <v>165</v>
      </c>
      <c r="CG17" s="59" t="s">
        <v>165</v>
      </c>
      <c r="CH17" s="59" t="s">
        <v>165</v>
      </c>
      <c r="CI17" s="59" t="s">
        <v>165</v>
      </c>
      <c r="CJ17" s="59" t="s">
        <v>165</v>
      </c>
      <c r="CK17" s="59" t="s">
        <v>165</v>
      </c>
      <c r="CL17" s="59" t="s">
        <v>165</v>
      </c>
      <c r="CM17" s="59" t="s">
        <v>165</v>
      </c>
      <c r="CN17" s="59" t="s">
        <v>165</v>
      </c>
      <c r="CO17" s="59" t="s">
        <v>165</v>
      </c>
      <c r="CP17" s="59" t="s">
        <v>165</v>
      </c>
      <c r="CQ17" s="59" t="s">
        <v>165</v>
      </c>
      <c r="CR17" s="59" t="s">
        <v>165</v>
      </c>
      <c r="CS17" s="59" t="s">
        <v>165</v>
      </c>
      <c r="CT17" s="59" t="s">
        <v>165</v>
      </c>
      <c r="CU17" s="59" t="s">
        <v>165</v>
      </c>
      <c r="CV17" s="59" t="s">
        <v>165</v>
      </c>
      <c r="CW17" s="59" t="s">
        <v>165</v>
      </c>
      <c r="CX17" s="59" t="s">
        <v>165</v>
      </c>
      <c r="CY17" s="59" t="s">
        <v>165</v>
      </c>
      <c r="CZ17" s="59" t="s">
        <v>165</v>
      </c>
      <c r="DA17" s="59" t="s">
        <v>165</v>
      </c>
      <c r="DB17" s="59" t="s">
        <v>165</v>
      </c>
      <c r="DC17" s="59" t="s">
        <v>165</v>
      </c>
      <c r="DD17" s="59" t="s">
        <v>165</v>
      </c>
      <c r="DE17" s="59" t="s">
        <v>165</v>
      </c>
      <c r="DF17" s="59" t="s">
        <v>165</v>
      </c>
      <c r="DG17" s="59" t="s">
        <v>165</v>
      </c>
      <c r="DH17" s="59" t="s">
        <v>165</v>
      </c>
      <c r="DI17" s="59" t="s">
        <v>165</v>
      </c>
      <c r="DJ17" s="59" t="s">
        <v>165</v>
      </c>
      <c r="DK17" s="59" t="s">
        <v>165</v>
      </c>
      <c r="DL17" s="59" t="s">
        <v>165</v>
      </c>
      <c r="DM17" s="59" t="s">
        <v>165</v>
      </c>
      <c r="DN17" s="59" t="s">
        <v>165</v>
      </c>
      <c r="DO17" s="59" t="s">
        <v>165</v>
      </c>
      <c r="DP17" s="58" t="s">
        <v>165</v>
      </c>
      <c r="DQ17" s="66"/>
    </row>
    <row r="18" spans="1:121" ht="15.75" customHeight="1" x14ac:dyDescent="0.25">
      <c r="A18" s="49" t="str">
        <f>IF('[1]Panel Profiles'!A18&lt;&gt;"",'[1]Panel Profiles'!A18,"")</f>
        <v>PR240</v>
      </c>
      <c r="B18" s="49" t="str">
        <f>IF('[1]Panel Profiles'!B18&lt;&gt;"",'[1]Panel Profiles'!B18,"")</f>
        <v>PR302-38</v>
      </c>
      <c r="C18" s="60" t="s">
        <v>165</v>
      </c>
      <c r="D18" s="61" t="s">
        <v>165</v>
      </c>
      <c r="E18" s="61" t="s">
        <v>165</v>
      </c>
      <c r="F18" s="61" t="s">
        <v>165</v>
      </c>
      <c r="G18" s="61" t="s">
        <v>165</v>
      </c>
      <c r="H18" s="61" t="s">
        <v>165</v>
      </c>
      <c r="I18" s="61" t="s">
        <v>165</v>
      </c>
      <c r="J18" s="61" t="s">
        <v>165</v>
      </c>
      <c r="K18" s="61" t="s">
        <v>165</v>
      </c>
      <c r="L18" s="61" t="s">
        <v>165</v>
      </c>
      <c r="M18" s="61" t="s">
        <v>165</v>
      </c>
      <c r="N18" s="61" t="s">
        <v>165</v>
      </c>
      <c r="O18" s="61" t="s">
        <v>165</v>
      </c>
      <c r="P18" s="61" t="s">
        <v>165</v>
      </c>
      <c r="Q18" s="61" t="s">
        <v>165</v>
      </c>
      <c r="R18" s="61" t="s">
        <v>165</v>
      </c>
      <c r="S18" s="61" t="s">
        <v>165</v>
      </c>
      <c r="T18" s="61" t="s">
        <v>165</v>
      </c>
      <c r="U18" s="61" t="s">
        <v>165</v>
      </c>
      <c r="V18" s="61" t="s">
        <v>165</v>
      </c>
      <c r="W18" s="61" t="s">
        <v>165</v>
      </c>
      <c r="X18" s="61" t="s">
        <v>165</v>
      </c>
      <c r="Y18" s="61" t="s">
        <v>165</v>
      </c>
      <c r="Z18" s="61" t="s">
        <v>165</v>
      </c>
      <c r="AA18" s="61" t="s">
        <v>165</v>
      </c>
      <c r="AB18" s="61" t="s">
        <v>165</v>
      </c>
      <c r="AC18" s="61" t="s">
        <v>165</v>
      </c>
      <c r="AD18" s="61" t="s">
        <v>165</v>
      </c>
      <c r="AE18" s="61" t="s">
        <v>165</v>
      </c>
      <c r="AF18" s="61" t="s">
        <v>165</v>
      </c>
      <c r="AG18" s="61" t="s">
        <v>165</v>
      </c>
      <c r="AH18" s="61" t="s">
        <v>165</v>
      </c>
      <c r="AI18" s="61" t="s">
        <v>165</v>
      </c>
      <c r="AJ18" s="61" t="s">
        <v>165</v>
      </c>
      <c r="AK18" s="61" t="s">
        <v>165</v>
      </c>
      <c r="AL18" s="61" t="s">
        <v>165</v>
      </c>
      <c r="AM18" s="61" t="s">
        <v>165</v>
      </c>
      <c r="AN18" s="61" t="s">
        <v>165</v>
      </c>
      <c r="AO18" s="61" t="s">
        <v>165</v>
      </c>
      <c r="AP18" s="61" t="s">
        <v>165</v>
      </c>
      <c r="AQ18" s="61" t="s">
        <v>165</v>
      </c>
      <c r="AR18" s="61" t="s">
        <v>166</v>
      </c>
      <c r="AS18" s="61" t="s">
        <v>165</v>
      </c>
      <c r="AT18" s="61" t="s">
        <v>165</v>
      </c>
      <c r="AU18" s="61" t="s">
        <v>165</v>
      </c>
      <c r="AV18" s="61" t="s">
        <v>165</v>
      </c>
      <c r="AW18" s="61" t="s">
        <v>165</v>
      </c>
      <c r="AX18" s="61" t="s">
        <v>165</v>
      </c>
      <c r="AY18" s="61" t="s">
        <v>165</v>
      </c>
      <c r="AZ18" s="61" t="s">
        <v>165</v>
      </c>
      <c r="BA18" s="61" t="s">
        <v>165</v>
      </c>
      <c r="BB18" s="61" t="s">
        <v>165</v>
      </c>
      <c r="BC18" s="61" t="s">
        <v>165</v>
      </c>
      <c r="BD18" s="61" t="s">
        <v>165</v>
      </c>
      <c r="BE18" s="62" t="s">
        <v>165</v>
      </c>
      <c r="BF18" s="62" t="s">
        <v>166</v>
      </c>
      <c r="BG18" s="62" t="s">
        <v>165</v>
      </c>
      <c r="BH18" s="62" t="s">
        <v>165</v>
      </c>
      <c r="BI18" s="62" t="s">
        <v>165</v>
      </c>
      <c r="BJ18" s="62" t="s">
        <v>165</v>
      </c>
      <c r="BK18" s="62" t="s">
        <v>165</v>
      </c>
      <c r="BL18" s="62" t="s">
        <v>165</v>
      </c>
      <c r="BM18" s="62" t="s">
        <v>165</v>
      </c>
      <c r="BN18" s="62" t="s">
        <v>165</v>
      </c>
      <c r="BO18" s="62" t="s">
        <v>165</v>
      </c>
      <c r="BP18" s="62" t="s">
        <v>165</v>
      </c>
      <c r="BQ18" s="62" t="s">
        <v>165</v>
      </c>
      <c r="BR18" s="62" t="s">
        <v>165</v>
      </c>
      <c r="BS18" s="62" t="s">
        <v>165</v>
      </c>
      <c r="BT18" s="62" t="s">
        <v>165</v>
      </c>
      <c r="BU18" s="62" t="s">
        <v>165</v>
      </c>
      <c r="BV18" s="62" t="s">
        <v>165</v>
      </c>
      <c r="BW18" s="62" t="s">
        <v>165</v>
      </c>
      <c r="BX18" s="62" t="s">
        <v>165</v>
      </c>
      <c r="BY18" s="62" t="s">
        <v>166</v>
      </c>
      <c r="BZ18" s="62" t="s">
        <v>165</v>
      </c>
      <c r="CA18" s="62" t="s">
        <v>165</v>
      </c>
      <c r="CB18" s="62" t="s">
        <v>165</v>
      </c>
      <c r="CC18" s="62" t="s">
        <v>165</v>
      </c>
      <c r="CD18" s="62" t="s">
        <v>165</v>
      </c>
      <c r="CE18" s="62" t="s">
        <v>165</v>
      </c>
      <c r="CF18" s="62" t="s">
        <v>165</v>
      </c>
      <c r="CG18" s="62" t="s">
        <v>165</v>
      </c>
      <c r="CH18" s="62" t="s">
        <v>165</v>
      </c>
      <c r="CI18" s="62" t="s">
        <v>165</v>
      </c>
      <c r="CJ18" s="62" t="s">
        <v>165</v>
      </c>
      <c r="CK18" s="62" t="s">
        <v>165</v>
      </c>
      <c r="CL18" s="62" t="s">
        <v>165</v>
      </c>
      <c r="CM18" s="62" t="s">
        <v>165</v>
      </c>
      <c r="CN18" s="62" t="s">
        <v>165</v>
      </c>
      <c r="CO18" s="62" t="s">
        <v>165</v>
      </c>
      <c r="CP18" s="62" t="s">
        <v>165</v>
      </c>
      <c r="CQ18" s="62" t="s">
        <v>165</v>
      </c>
      <c r="CR18" s="62" t="s">
        <v>165</v>
      </c>
      <c r="CS18" s="62" t="s">
        <v>165</v>
      </c>
      <c r="CT18" s="62" t="s">
        <v>165</v>
      </c>
      <c r="CU18" s="62" t="s">
        <v>165</v>
      </c>
      <c r="CV18" s="62" t="s">
        <v>165</v>
      </c>
      <c r="CW18" s="62" t="s">
        <v>165</v>
      </c>
      <c r="CX18" s="62" t="s">
        <v>165</v>
      </c>
      <c r="CY18" s="62" t="s">
        <v>165</v>
      </c>
      <c r="CZ18" s="62" t="s">
        <v>165</v>
      </c>
      <c r="DA18" s="62" t="s">
        <v>165</v>
      </c>
      <c r="DB18" s="62" t="s">
        <v>165</v>
      </c>
      <c r="DC18" s="62" t="s">
        <v>165</v>
      </c>
      <c r="DD18" s="62" t="s">
        <v>165</v>
      </c>
      <c r="DE18" s="62" t="s">
        <v>165</v>
      </c>
      <c r="DF18" s="62" t="s">
        <v>165</v>
      </c>
      <c r="DG18" s="62" t="s">
        <v>165</v>
      </c>
      <c r="DH18" s="62" t="s">
        <v>165</v>
      </c>
      <c r="DI18" s="62" t="s">
        <v>165</v>
      </c>
      <c r="DJ18" s="62" t="s">
        <v>165</v>
      </c>
      <c r="DK18" s="62" t="s">
        <v>165</v>
      </c>
      <c r="DL18" s="62" t="s">
        <v>165</v>
      </c>
      <c r="DM18" s="62" t="s">
        <v>165</v>
      </c>
      <c r="DN18" s="62" t="s">
        <v>165</v>
      </c>
      <c r="DO18" s="62" t="s">
        <v>165</v>
      </c>
      <c r="DP18" s="61" t="s">
        <v>165</v>
      </c>
      <c r="DQ18" s="61"/>
    </row>
    <row r="19" spans="1:121" ht="15.75" customHeight="1" x14ac:dyDescent="0.25">
      <c r="A19" s="49" t="str">
        <f>IF('[1]Panel Profiles'!A19&lt;&gt;"",'[1]Panel Profiles'!A19,"")</f>
        <v>PR229</v>
      </c>
      <c r="B19" s="49" t="str">
        <f>IF('[1]Panel Profiles'!B19&lt;&gt;"",'[1]Panel Profiles'!B19,"")</f>
        <v>PR302-44</v>
      </c>
      <c r="C19" s="60" t="s">
        <v>166</v>
      </c>
      <c r="D19" s="61" t="s">
        <v>166</v>
      </c>
      <c r="E19" s="61" t="s">
        <v>167</v>
      </c>
      <c r="F19" s="61" t="s">
        <v>165</v>
      </c>
      <c r="G19" s="61" t="s">
        <v>165</v>
      </c>
      <c r="H19" s="61" t="s">
        <v>167</v>
      </c>
      <c r="I19" s="61" t="s">
        <v>165</v>
      </c>
      <c r="J19" s="61" t="s">
        <v>165</v>
      </c>
      <c r="K19" s="61" t="s">
        <v>165</v>
      </c>
      <c r="L19" s="61" t="s">
        <v>165</v>
      </c>
      <c r="M19" s="61" t="s">
        <v>166</v>
      </c>
      <c r="N19" s="61" t="s">
        <v>165</v>
      </c>
      <c r="O19" s="61" t="s">
        <v>166</v>
      </c>
      <c r="P19" s="61" t="s">
        <v>165</v>
      </c>
      <c r="Q19" s="61" t="s">
        <v>165</v>
      </c>
      <c r="R19" s="61" t="s">
        <v>165</v>
      </c>
      <c r="S19" s="61" t="s">
        <v>166</v>
      </c>
      <c r="T19" s="61" t="s">
        <v>165</v>
      </c>
      <c r="U19" s="61" t="s">
        <v>167</v>
      </c>
      <c r="V19" s="61" t="s">
        <v>165</v>
      </c>
      <c r="W19" s="61" t="s">
        <v>166</v>
      </c>
      <c r="X19" s="61" t="s">
        <v>167</v>
      </c>
      <c r="Y19" s="61" t="s">
        <v>165</v>
      </c>
      <c r="Z19" s="61" t="s">
        <v>165</v>
      </c>
      <c r="AA19" s="61" t="s">
        <v>165</v>
      </c>
      <c r="AB19" s="61" t="s">
        <v>165</v>
      </c>
      <c r="AC19" s="61" t="s">
        <v>165</v>
      </c>
      <c r="AD19" s="61" t="s">
        <v>165</v>
      </c>
      <c r="AE19" s="61" t="s">
        <v>165</v>
      </c>
      <c r="AF19" s="61" t="s">
        <v>165</v>
      </c>
      <c r="AG19" s="61" t="s">
        <v>165</v>
      </c>
      <c r="AH19" s="61" t="s">
        <v>165</v>
      </c>
      <c r="AI19" s="61" t="s">
        <v>165</v>
      </c>
      <c r="AJ19" s="61" t="s">
        <v>165</v>
      </c>
      <c r="AK19" s="61" t="s">
        <v>165</v>
      </c>
      <c r="AL19" s="61" t="s">
        <v>165</v>
      </c>
      <c r="AM19" s="61" t="s">
        <v>165</v>
      </c>
      <c r="AN19" s="61" t="s">
        <v>165</v>
      </c>
      <c r="AO19" s="61" t="s">
        <v>166</v>
      </c>
      <c r="AP19" s="61" t="s">
        <v>166</v>
      </c>
      <c r="AQ19" s="61" t="s">
        <v>165</v>
      </c>
      <c r="AR19" s="61" t="s">
        <v>166</v>
      </c>
      <c r="AS19" s="61" t="s">
        <v>165</v>
      </c>
      <c r="AT19" s="61" t="s">
        <v>165</v>
      </c>
      <c r="AU19" s="61" t="s">
        <v>165</v>
      </c>
      <c r="AV19" s="61" t="s">
        <v>165</v>
      </c>
      <c r="AW19" s="61" t="s">
        <v>166</v>
      </c>
      <c r="AX19" s="61" t="s">
        <v>166</v>
      </c>
      <c r="AY19" s="61" t="s">
        <v>166</v>
      </c>
      <c r="AZ19" s="61" t="s">
        <v>165</v>
      </c>
      <c r="BA19" s="61" t="s">
        <v>165</v>
      </c>
      <c r="BB19" s="61" t="s">
        <v>165</v>
      </c>
      <c r="BC19" s="61" t="s">
        <v>165</v>
      </c>
      <c r="BD19" s="61" t="s">
        <v>166</v>
      </c>
      <c r="BE19" s="62" t="s">
        <v>167</v>
      </c>
      <c r="BF19" s="62" t="s">
        <v>166</v>
      </c>
      <c r="BG19" s="62" t="s">
        <v>165</v>
      </c>
      <c r="BH19" s="62" t="s">
        <v>165</v>
      </c>
      <c r="BI19" s="62" t="s">
        <v>165</v>
      </c>
      <c r="BJ19" s="62" t="s">
        <v>165</v>
      </c>
      <c r="BK19" s="62" t="s">
        <v>165</v>
      </c>
      <c r="BL19" s="62" t="s">
        <v>165</v>
      </c>
      <c r="BM19" s="62" t="s">
        <v>166</v>
      </c>
      <c r="BN19" s="62" t="s">
        <v>166</v>
      </c>
      <c r="BO19" s="62" t="s">
        <v>166</v>
      </c>
      <c r="BP19" s="62" t="s">
        <v>166</v>
      </c>
      <c r="BQ19" s="62" t="s">
        <v>165</v>
      </c>
      <c r="BR19" s="62" t="s">
        <v>165</v>
      </c>
      <c r="BS19" s="62" t="s">
        <v>165</v>
      </c>
      <c r="BT19" s="62" t="s">
        <v>165</v>
      </c>
      <c r="BU19" s="62" t="s">
        <v>166</v>
      </c>
      <c r="BV19" s="62" t="s">
        <v>165</v>
      </c>
      <c r="BW19" s="62" t="s">
        <v>165</v>
      </c>
      <c r="BX19" s="62" t="s">
        <v>166</v>
      </c>
      <c r="BY19" s="62" t="s">
        <v>166</v>
      </c>
      <c r="BZ19" s="62" t="s">
        <v>166</v>
      </c>
      <c r="CA19" s="62" t="s">
        <v>166</v>
      </c>
      <c r="CB19" s="62" t="s">
        <v>165</v>
      </c>
      <c r="CC19" s="62" t="s">
        <v>165</v>
      </c>
      <c r="CD19" s="62" t="s">
        <v>166</v>
      </c>
      <c r="CE19" s="62" t="s">
        <v>166</v>
      </c>
      <c r="CF19" s="62" t="s">
        <v>166</v>
      </c>
      <c r="CG19" s="62" t="s">
        <v>166</v>
      </c>
      <c r="CH19" s="62" t="s">
        <v>166</v>
      </c>
      <c r="CI19" s="62" t="s">
        <v>165</v>
      </c>
      <c r="CJ19" s="62" t="s">
        <v>166</v>
      </c>
      <c r="CK19" s="62" t="s">
        <v>165</v>
      </c>
      <c r="CL19" s="62" t="s">
        <v>166</v>
      </c>
      <c r="CM19" s="62" t="s">
        <v>165</v>
      </c>
      <c r="CN19" s="62" t="s">
        <v>166</v>
      </c>
      <c r="CO19" s="62" t="s">
        <v>166</v>
      </c>
      <c r="CP19" s="62" t="s">
        <v>166</v>
      </c>
      <c r="CQ19" s="62" t="s">
        <v>166</v>
      </c>
      <c r="CR19" s="62" t="s">
        <v>166</v>
      </c>
      <c r="CS19" s="62" t="s">
        <v>166</v>
      </c>
      <c r="CT19" s="62" t="s">
        <v>165</v>
      </c>
      <c r="CU19" s="62" t="s">
        <v>166</v>
      </c>
      <c r="CV19" s="62" t="s">
        <v>166</v>
      </c>
      <c r="CW19" s="62" t="s">
        <v>166</v>
      </c>
      <c r="CX19" s="62" t="s">
        <v>166</v>
      </c>
      <c r="CY19" s="62" t="s">
        <v>165</v>
      </c>
      <c r="CZ19" s="62" t="s">
        <v>165</v>
      </c>
      <c r="DA19" s="62" t="s">
        <v>166</v>
      </c>
      <c r="DB19" s="62" t="s">
        <v>166</v>
      </c>
      <c r="DC19" s="62" t="s">
        <v>166</v>
      </c>
      <c r="DD19" s="62" t="s">
        <v>165</v>
      </c>
      <c r="DE19" s="62" t="s">
        <v>165</v>
      </c>
      <c r="DF19" s="62" t="s">
        <v>165</v>
      </c>
      <c r="DG19" s="62" t="s">
        <v>166</v>
      </c>
      <c r="DH19" s="62" t="s">
        <v>165</v>
      </c>
      <c r="DI19" s="62" t="s">
        <v>165</v>
      </c>
      <c r="DJ19" s="62" t="s">
        <v>165</v>
      </c>
      <c r="DK19" s="62" t="s">
        <v>166</v>
      </c>
      <c r="DL19" s="62" t="s">
        <v>165</v>
      </c>
      <c r="DM19" s="62" t="s">
        <v>166</v>
      </c>
      <c r="DN19" s="62" t="s">
        <v>166</v>
      </c>
      <c r="DO19" s="62" t="s">
        <v>165</v>
      </c>
      <c r="DP19" s="61" t="s">
        <v>165</v>
      </c>
      <c r="DQ19" s="61"/>
    </row>
    <row r="20" spans="1:121" ht="15.75" customHeight="1" x14ac:dyDescent="0.25">
      <c r="A20" s="46" t="str">
        <f>IF('[1]Panel Profiles'!A20&lt;&gt;"",'[1]Panel Profiles'!A20,"")</f>
        <v>PR218</v>
      </c>
      <c r="B20" s="46" t="str">
        <f>IF('[1]Panel Profiles'!B20&lt;&gt;"",'[1]Panel Profiles'!B20,"")</f>
        <v>PR302-51</v>
      </c>
      <c r="C20" s="57" t="s">
        <v>165</v>
      </c>
      <c r="D20" s="58" t="s">
        <v>165</v>
      </c>
      <c r="E20" s="58" t="s">
        <v>165</v>
      </c>
      <c r="F20" s="58" t="s">
        <v>165</v>
      </c>
      <c r="G20" s="58" t="s">
        <v>165</v>
      </c>
      <c r="H20" s="58" t="s">
        <v>165</v>
      </c>
      <c r="I20" s="58" t="s">
        <v>165</v>
      </c>
      <c r="J20" s="58" t="s">
        <v>165</v>
      </c>
      <c r="K20" s="58" t="s">
        <v>165</v>
      </c>
      <c r="L20" s="58" t="s">
        <v>165</v>
      </c>
      <c r="M20" s="58" t="s">
        <v>165</v>
      </c>
      <c r="N20" s="58" t="s">
        <v>165</v>
      </c>
      <c r="O20" s="58" t="s">
        <v>165</v>
      </c>
      <c r="P20" s="58" t="s">
        <v>165</v>
      </c>
      <c r="Q20" s="58" t="s">
        <v>165</v>
      </c>
      <c r="R20" s="58" t="s">
        <v>165</v>
      </c>
      <c r="S20" s="58" t="s">
        <v>165</v>
      </c>
      <c r="T20" s="58" t="s">
        <v>165</v>
      </c>
      <c r="U20" s="58" t="s">
        <v>165</v>
      </c>
      <c r="V20" s="58" t="s">
        <v>165</v>
      </c>
      <c r="W20" s="58" t="s">
        <v>165</v>
      </c>
      <c r="X20" s="58" t="s">
        <v>165</v>
      </c>
      <c r="Y20" s="58" t="s">
        <v>165</v>
      </c>
      <c r="Z20" s="58" t="s">
        <v>165</v>
      </c>
      <c r="AA20" s="58" t="s">
        <v>165</v>
      </c>
      <c r="AB20" s="58" t="s">
        <v>165</v>
      </c>
      <c r="AC20" s="58" t="s">
        <v>165</v>
      </c>
      <c r="AD20" s="58" t="s">
        <v>165</v>
      </c>
      <c r="AE20" s="58" t="s">
        <v>165</v>
      </c>
      <c r="AF20" s="58" t="s">
        <v>165</v>
      </c>
      <c r="AG20" s="58" t="s">
        <v>165</v>
      </c>
      <c r="AH20" s="58" t="s">
        <v>165</v>
      </c>
      <c r="AI20" s="58" t="s">
        <v>165</v>
      </c>
      <c r="AJ20" s="58" t="s">
        <v>165</v>
      </c>
      <c r="AK20" s="58" t="s">
        <v>165</v>
      </c>
      <c r="AL20" s="58" t="s">
        <v>165</v>
      </c>
      <c r="AM20" s="58" t="s">
        <v>165</v>
      </c>
      <c r="AN20" s="58" t="s">
        <v>165</v>
      </c>
      <c r="AO20" s="58" t="s">
        <v>165</v>
      </c>
      <c r="AP20" s="58" t="s">
        <v>165</v>
      </c>
      <c r="AQ20" s="58" t="s">
        <v>165</v>
      </c>
      <c r="AR20" s="58" t="s">
        <v>166</v>
      </c>
      <c r="AS20" s="58" t="s">
        <v>165</v>
      </c>
      <c r="AT20" s="58" t="s">
        <v>165</v>
      </c>
      <c r="AU20" s="58" t="s">
        <v>165</v>
      </c>
      <c r="AV20" s="58" t="s">
        <v>165</v>
      </c>
      <c r="AW20" s="58" t="s">
        <v>165</v>
      </c>
      <c r="AX20" s="58" t="s">
        <v>165</v>
      </c>
      <c r="AY20" s="58" t="s">
        <v>165</v>
      </c>
      <c r="AZ20" s="58" t="s">
        <v>165</v>
      </c>
      <c r="BA20" s="58" t="s">
        <v>165</v>
      </c>
      <c r="BB20" s="58" t="s">
        <v>165</v>
      </c>
      <c r="BC20" s="58" t="s">
        <v>165</v>
      </c>
      <c r="BD20" s="58" t="s">
        <v>165</v>
      </c>
      <c r="BE20" s="59" t="s">
        <v>165</v>
      </c>
      <c r="BF20" s="59" t="s">
        <v>166</v>
      </c>
      <c r="BG20" s="59" t="s">
        <v>165</v>
      </c>
      <c r="BH20" s="59" t="s">
        <v>165</v>
      </c>
      <c r="BI20" s="59" t="s">
        <v>165</v>
      </c>
      <c r="BJ20" s="59" t="s">
        <v>165</v>
      </c>
      <c r="BK20" s="59" t="s">
        <v>165</v>
      </c>
      <c r="BL20" s="59" t="s">
        <v>165</v>
      </c>
      <c r="BM20" s="59" t="s">
        <v>165</v>
      </c>
      <c r="BN20" s="59" t="s">
        <v>165</v>
      </c>
      <c r="BO20" s="59" t="s">
        <v>165</v>
      </c>
      <c r="BP20" s="59" t="s">
        <v>165</v>
      </c>
      <c r="BQ20" s="59" t="s">
        <v>165</v>
      </c>
      <c r="BR20" s="59" t="s">
        <v>165</v>
      </c>
      <c r="BS20" s="59" t="s">
        <v>165</v>
      </c>
      <c r="BT20" s="59" t="s">
        <v>165</v>
      </c>
      <c r="BU20" s="59" t="s">
        <v>165</v>
      </c>
      <c r="BV20" s="59" t="s">
        <v>165</v>
      </c>
      <c r="BW20" s="59" t="s">
        <v>165</v>
      </c>
      <c r="BX20" s="59" t="s">
        <v>165</v>
      </c>
      <c r="BY20" s="59" t="s">
        <v>165</v>
      </c>
      <c r="BZ20" s="59" t="s">
        <v>165</v>
      </c>
      <c r="CA20" s="59" t="s">
        <v>165</v>
      </c>
      <c r="CB20" s="59" t="s">
        <v>165</v>
      </c>
      <c r="CC20" s="59" t="s">
        <v>165</v>
      </c>
      <c r="CD20" s="59" t="s">
        <v>165</v>
      </c>
      <c r="CE20" s="59" t="s">
        <v>165</v>
      </c>
      <c r="CF20" s="59" t="s">
        <v>165</v>
      </c>
      <c r="CG20" s="59" t="s">
        <v>165</v>
      </c>
      <c r="CH20" s="59" t="s">
        <v>165</v>
      </c>
      <c r="CI20" s="59" t="s">
        <v>165</v>
      </c>
      <c r="CJ20" s="59" t="s">
        <v>165</v>
      </c>
      <c r="CK20" s="59" t="s">
        <v>165</v>
      </c>
      <c r="CL20" s="59" t="s">
        <v>165</v>
      </c>
      <c r="CM20" s="59" t="s">
        <v>165</v>
      </c>
      <c r="CN20" s="59" t="s">
        <v>165</v>
      </c>
      <c r="CO20" s="59" t="s">
        <v>165</v>
      </c>
      <c r="CP20" s="59" t="s">
        <v>165</v>
      </c>
      <c r="CQ20" s="59" t="s">
        <v>165</v>
      </c>
      <c r="CR20" s="59" t="s">
        <v>165</v>
      </c>
      <c r="CS20" s="59" t="s">
        <v>165</v>
      </c>
      <c r="CT20" s="59" t="s">
        <v>165</v>
      </c>
      <c r="CU20" s="59" t="s">
        <v>165</v>
      </c>
      <c r="CV20" s="59" t="s">
        <v>165</v>
      </c>
      <c r="CW20" s="59" t="s">
        <v>165</v>
      </c>
      <c r="CX20" s="59" t="s">
        <v>165</v>
      </c>
      <c r="CY20" s="59" t="s">
        <v>165</v>
      </c>
      <c r="CZ20" s="59" t="s">
        <v>165</v>
      </c>
      <c r="DA20" s="59" t="s">
        <v>165</v>
      </c>
      <c r="DB20" s="59" t="s">
        <v>165</v>
      </c>
      <c r="DC20" s="59" t="s">
        <v>165</v>
      </c>
      <c r="DD20" s="59" t="s">
        <v>165</v>
      </c>
      <c r="DE20" s="59" t="s">
        <v>165</v>
      </c>
      <c r="DF20" s="59" t="s">
        <v>165</v>
      </c>
      <c r="DG20" s="59" t="s">
        <v>165</v>
      </c>
      <c r="DH20" s="59" t="s">
        <v>165</v>
      </c>
      <c r="DI20" s="59" t="s">
        <v>165</v>
      </c>
      <c r="DJ20" s="59" t="s">
        <v>165</v>
      </c>
      <c r="DK20" s="59" t="s">
        <v>165</v>
      </c>
      <c r="DL20" s="59" t="s">
        <v>165</v>
      </c>
      <c r="DM20" s="59" t="s">
        <v>165</v>
      </c>
      <c r="DN20" s="59" t="s">
        <v>165</v>
      </c>
      <c r="DO20" s="59" t="s">
        <v>165</v>
      </c>
      <c r="DP20" s="58" t="s">
        <v>165</v>
      </c>
      <c r="DQ20" s="66"/>
    </row>
    <row r="21" spans="1:121" ht="15.75" customHeight="1" x14ac:dyDescent="0.25">
      <c r="A21" s="46" t="str">
        <f>IF('[1]Panel Profiles'!A21&lt;&gt;"",'[1]Panel Profiles'!A21,"")</f>
        <v>PR211</v>
      </c>
      <c r="B21" s="46" t="str">
        <f>IF('[1]Panel Profiles'!B21&lt;&gt;"",'[1]Panel Profiles'!B21,"")</f>
        <v>PR303-25</v>
      </c>
      <c r="C21" s="57" t="s">
        <v>165</v>
      </c>
      <c r="D21" s="58" t="s">
        <v>165</v>
      </c>
      <c r="E21" s="58" t="s">
        <v>165</v>
      </c>
      <c r="F21" s="58" t="s">
        <v>165</v>
      </c>
      <c r="G21" s="58" t="s">
        <v>165</v>
      </c>
      <c r="H21" s="58" t="s">
        <v>165</v>
      </c>
      <c r="I21" s="58" t="s">
        <v>165</v>
      </c>
      <c r="J21" s="58" t="s">
        <v>165</v>
      </c>
      <c r="K21" s="58" t="s">
        <v>165</v>
      </c>
      <c r="L21" s="58" t="s">
        <v>165</v>
      </c>
      <c r="M21" s="58" t="s">
        <v>165</v>
      </c>
      <c r="N21" s="58" t="s">
        <v>165</v>
      </c>
      <c r="O21" s="58" t="s">
        <v>165</v>
      </c>
      <c r="P21" s="58" t="s">
        <v>165</v>
      </c>
      <c r="Q21" s="58" t="s">
        <v>165</v>
      </c>
      <c r="R21" s="58" t="s">
        <v>165</v>
      </c>
      <c r="S21" s="58" t="s">
        <v>165</v>
      </c>
      <c r="T21" s="58" t="s">
        <v>165</v>
      </c>
      <c r="U21" s="58" t="s">
        <v>165</v>
      </c>
      <c r="V21" s="58" t="s">
        <v>165</v>
      </c>
      <c r="W21" s="58" t="s">
        <v>165</v>
      </c>
      <c r="X21" s="58" t="s">
        <v>165</v>
      </c>
      <c r="Y21" s="58" t="s">
        <v>165</v>
      </c>
      <c r="Z21" s="58" t="s">
        <v>165</v>
      </c>
      <c r="AA21" s="58" t="s">
        <v>165</v>
      </c>
      <c r="AB21" s="58" t="s">
        <v>165</v>
      </c>
      <c r="AC21" s="58" t="s">
        <v>165</v>
      </c>
      <c r="AD21" s="58" t="s">
        <v>165</v>
      </c>
      <c r="AE21" s="58" t="s">
        <v>165</v>
      </c>
      <c r="AF21" s="58" t="s">
        <v>165</v>
      </c>
      <c r="AG21" s="58" t="s">
        <v>165</v>
      </c>
      <c r="AH21" s="58" t="s">
        <v>165</v>
      </c>
      <c r="AI21" s="58" t="s">
        <v>165</v>
      </c>
      <c r="AJ21" s="58" t="s">
        <v>165</v>
      </c>
      <c r="AK21" s="58" t="s">
        <v>165</v>
      </c>
      <c r="AL21" s="58" t="s">
        <v>165</v>
      </c>
      <c r="AM21" s="58" t="s">
        <v>165</v>
      </c>
      <c r="AN21" s="58" t="s">
        <v>165</v>
      </c>
      <c r="AO21" s="58" t="s">
        <v>165</v>
      </c>
      <c r="AP21" s="58" t="s">
        <v>165</v>
      </c>
      <c r="AQ21" s="58" t="s">
        <v>165</v>
      </c>
      <c r="AR21" s="58" t="s">
        <v>166</v>
      </c>
      <c r="AS21" s="58" t="s">
        <v>165</v>
      </c>
      <c r="AT21" s="58" t="s">
        <v>165</v>
      </c>
      <c r="AU21" s="58" t="s">
        <v>165</v>
      </c>
      <c r="AV21" s="58" t="s">
        <v>165</v>
      </c>
      <c r="AW21" s="58" t="s">
        <v>165</v>
      </c>
      <c r="AX21" s="58" t="s">
        <v>165</v>
      </c>
      <c r="AY21" s="58" t="s">
        <v>165</v>
      </c>
      <c r="AZ21" s="58" t="s">
        <v>165</v>
      </c>
      <c r="BA21" s="58" t="s">
        <v>165</v>
      </c>
      <c r="BB21" s="58" t="s">
        <v>165</v>
      </c>
      <c r="BC21" s="58" t="s">
        <v>165</v>
      </c>
      <c r="BD21" s="58" t="s">
        <v>165</v>
      </c>
      <c r="BE21" s="59" t="s">
        <v>165</v>
      </c>
      <c r="BF21" s="59" t="s">
        <v>166</v>
      </c>
      <c r="BG21" s="59" t="s">
        <v>165</v>
      </c>
      <c r="BH21" s="59" t="s">
        <v>165</v>
      </c>
      <c r="BI21" s="59" t="s">
        <v>165</v>
      </c>
      <c r="BJ21" s="59" t="s">
        <v>165</v>
      </c>
      <c r="BK21" s="59" t="s">
        <v>165</v>
      </c>
      <c r="BL21" s="59" t="s">
        <v>165</v>
      </c>
      <c r="BM21" s="59" t="s">
        <v>165</v>
      </c>
      <c r="BN21" s="59" t="s">
        <v>165</v>
      </c>
      <c r="BO21" s="59" t="s">
        <v>165</v>
      </c>
      <c r="BP21" s="59" t="s">
        <v>165</v>
      </c>
      <c r="BQ21" s="59" t="s">
        <v>165</v>
      </c>
      <c r="BR21" s="59" t="s">
        <v>165</v>
      </c>
      <c r="BS21" s="59" t="s">
        <v>165</v>
      </c>
      <c r="BT21" s="59" t="s">
        <v>165</v>
      </c>
      <c r="BU21" s="59" t="s">
        <v>165</v>
      </c>
      <c r="BV21" s="59" t="s">
        <v>165</v>
      </c>
      <c r="BW21" s="59" t="s">
        <v>165</v>
      </c>
      <c r="BX21" s="59" t="s">
        <v>165</v>
      </c>
      <c r="BY21" s="59" t="s">
        <v>165</v>
      </c>
      <c r="BZ21" s="59" t="s">
        <v>165</v>
      </c>
      <c r="CA21" s="59" t="s">
        <v>165</v>
      </c>
      <c r="CB21" s="59" t="s">
        <v>165</v>
      </c>
      <c r="CC21" s="59" t="s">
        <v>165</v>
      </c>
      <c r="CD21" s="59" t="s">
        <v>165</v>
      </c>
      <c r="CE21" s="59" t="s">
        <v>165</v>
      </c>
      <c r="CF21" s="59" t="s">
        <v>165</v>
      </c>
      <c r="CG21" s="59" t="s">
        <v>165</v>
      </c>
      <c r="CH21" s="59" t="s">
        <v>165</v>
      </c>
      <c r="CI21" s="59" t="s">
        <v>165</v>
      </c>
      <c r="CJ21" s="59" t="s">
        <v>165</v>
      </c>
      <c r="CK21" s="59" t="s">
        <v>165</v>
      </c>
      <c r="CL21" s="59" t="s">
        <v>165</v>
      </c>
      <c r="CM21" s="59" t="s">
        <v>165</v>
      </c>
      <c r="CN21" s="59" t="s">
        <v>165</v>
      </c>
      <c r="CO21" s="59" t="s">
        <v>165</v>
      </c>
      <c r="CP21" s="59" t="s">
        <v>165</v>
      </c>
      <c r="CQ21" s="59" t="s">
        <v>165</v>
      </c>
      <c r="CR21" s="59" t="s">
        <v>165</v>
      </c>
      <c r="CS21" s="59" t="s">
        <v>165</v>
      </c>
      <c r="CT21" s="59" t="s">
        <v>165</v>
      </c>
      <c r="CU21" s="59" t="s">
        <v>165</v>
      </c>
      <c r="CV21" s="59" t="s">
        <v>165</v>
      </c>
      <c r="CW21" s="59" t="s">
        <v>165</v>
      </c>
      <c r="CX21" s="59" t="s">
        <v>165</v>
      </c>
      <c r="CY21" s="59" t="s">
        <v>165</v>
      </c>
      <c r="CZ21" s="59" t="s">
        <v>165</v>
      </c>
      <c r="DA21" s="59" t="s">
        <v>165</v>
      </c>
      <c r="DB21" s="59" t="s">
        <v>165</v>
      </c>
      <c r="DC21" s="59" t="s">
        <v>165</v>
      </c>
      <c r="DD21" s="59" t="s">
        <v>165</v>
      </c>
      <c r="DE21" s="59" t="s">
        <v>165</v>
      </c>
      <c r="DF21" s="59" t="s">
        <v>165</v>
      </c>
      <c r="DG21" s="59" t="s">
        <v>165</v>
      </c>
      <c r="DH21" s="59" t="s">
        <v>165</v>
      </c>
      <c r="DI21" s="59" t="s">
        <v>165</v>
      </c>
      <c r="DJ21" s="59" t="s">
        <v>165</v>
      </c>
      <c r="DK21" s="59" t="s">
        <v>165</v>
      </c>
      <c r="DL21" s="59" t="s">
        <v>165</v>
      </c>
      <c r="DM21" s="59" t="s">
        <v>165</v>
      </c>
      <c r="DN21" s="59" t="s">
        <v>165</v>
      </c>
      <c r="DO21" s="59" t="s">
        <v>165</v>
      </c>
      <c r="DP21" s="58" t="s">
        <v>165</v>
      </c>
      <c r="DQ21" s="66"/>
    </row>
    <row r="22" spans="1:121" ht="15.75" customHeight="1" x14ac:dyDescent="0.25">
      <c r="A22" s="46" t="str">
        <f>IF('[1]Panel Profiles'!A22&lt;&gt;"",'[1]Panel Profiles'!A22,"")</f>
        <v>PR202</v>
      </c>
      <c r="B22" s="46" t="str">
        <f>IF('[1]Panel Profiles'!B22&lt;&gt;"",'[1]Panel Profiles'!B22,"")</f>
        <v>PR303-32</v>
      </c>
      <c r="C22" s="57" t="s">
        <v>165</v>
      </c>
      <c r="D22" s="58" t="s">
        <v>165</v>
      </c>
      <c r="E22" s="58" t="s">
        <v>165</v>
      </c>
      <c r="F22" s="58" t="s">
        <v>165</v>
      </c>
      <c r="G22" s="58" t="s">
        <v>165</v>
      </c>
      <c r="H22" s="58" t="s">
        <v>165</v>
      </c>
      <c r="I22" s="58" t="s">
        <v>165</v>
      </c>
      <c r="J22" s="58" t="s">
        <v>165</v>
      </c>
      <c r="K22" s="58" t="s">
        <v>165</v>
      </c>
      <c r="L22" s="58" t="s">
        <v>165</v>
      </c>
      <c r="M22" s="58" t="s">
        <v>165</v>
      </c>
      <c r="N22" s="58" t="s">
        <v>165</v>
      </c>
      <c r="O22" s="58" t="s">
        <v>165</v>
      </c>
      <c r="P22" s="58" t="s">
        <v>165</v>
      </c>
      <c r="Q22" s="58" t="s">
        <v>165</v>
      </c>
      <c r="R22" s="58" t="s">
        <v>165</v>
      </c>
      <c r="S22" s="58" t="s">
        <v>165</v>
      </c>
      <c r="T22" s="58" t="s">
        <v>165</v>
      </c>
      <c r="U22" s="58" t="s">
        <v>165</v>
      </c>
      <c r="V22" s="58" t="s">
        <v>165</v>
      </c>
      <c r="W22" s="58" t="s">
        <v>165</v>
      </c>
      <c r="X22" s="58" t="s">
        <v>165</v>
      </c>
      <c r="Y22" s="58" t="s">
        <v>165</v>
      </c>
      <c r="Z22" s="58" t="s">
        <v>165</v>
      </c>
      <c r="AA22" s="58" t="s">
        <v>165</v>
      </c>
      <c r="AB22" s="58" t="s">
        <v>165</v>
      </c>
      <c r="AC22" s="58" t="s">
        <v>165</v>
      </c>
      <c r="AD22" s="58" t="s">
        <v>165</v>
      </c>
      <c r="AE22" s="58" t="s">
        <v>165</v>
      </c>
      <c r="AF22" s="58" t="s">
        <v>165</v>
      </c>
      <c r="AG22" s="58" t="s">
        <v>165</v>
      </c>
      <c r="AH22" s="58" t="s">
        <v>165</v>
      </c>
      <c r="AI22" s="58" t="s">
        <v>165</v>
      </c>
      <c r="AJ22" s="58" t="s">
        <v>165</v>
      </c>
      <c r="AK22" s="58" t="s">
        <v>165</v>
      </c>
      <c r="AL22" s="58" t="s">
        <v>165</v>
      </c>
      <c r="AM22" s="58" t="s">
        <v>165</v>
      </c>
      <c r="AN22" s="58" t="s">
        <v>165</v>
      </c>
      <c r="AO22" s="58" t="s">
        <v>165</v>
      </c>
      <c r="AP22" s="58" t="s">
        <v>165</v>
      </c>
      <c r="AQ22" s="58" t="s">
        <v>165</v>
      </c>
      <c r="AR22" s="58" t="s">
        <v>166</v>
      </c>
      <c r="AS22" s="58" t="s">
        <v>165</v>
      </c>
      <c r="AT22" s="58" t="s">
        <v>165</v>
      </c>
      <c r="AU22" s="58" t="s">
        <v>165</v>
      </c>
      <c r="AV22" s="58" t="s">
        <v>165</v>
      </c>
      <c r="AW22" s="58" t="s">
        <v>165</v>
      </c>
      <c r="AX22" s="58" t="s">
        <v>165</v>
      </c>
      <c r="AY22" s="58" t="s">
        <v>165</v>
      </c>
      <c r="AZ22" s="58" t="s">
        <v>165</v>
      </c>
      <c r="BA22" s="58" t="s">
        <v>165</v>
      </c>
      <c r="BB22" s="58" t="s">
        <v>165</v>
      </c>
      <c r="BC22" s="58" t="s">
        <v>165</v>
      </c>
      <c r="BD22" s="58" t="s">
        <v>165</v>
      </c>
      <c r="BE22" s="59" t="s">
        <v>165</v>
      </c>
      <c r="BF22" s="59" t="s">
        <v>166</v>
      </c>
      <c r="BG22" s="59" t="s">
        <v>165</v>
      </c>
      <c r="BH22" s="59" t="s">
        <v>165</v>
      </c>
      <c r="BI22" s="59" t="s">
        <v>165</v>
      </c>
      <c r="BJ22" s="59" t="s">
        <v>165</v>
      </c>
      <c r="BK22" s="59" t="s">
        <v>165</v>
      </c>
      <c r="BL22" s="59" t="s">
        <v>165</v>
      </c>
      <c r="BM22" s="59" t="s">
        <v>165</v>
      </c>
      <c r="BN22" s="59" t="s">
        <v>165</v>
      </c>
      <c r="BO22" s="59" t="s">
        <v>165</v>
      </c>
      <c r="BP22" s="59" t="s">
        <v>165</v>
      </c>
      <c r="BQ22" s="59" t="s">
        <v>165</v>
      </c>
      <c r="BR22" s="59" t="s">
        <v>165</v>
      </c>
      <c r="BS22" s="59" t="s">
        <v>165</v>
      </c>
      <c r="BT22" s="59" t="s">
        <v>165</v>
      </c>
      <c r="BU22" s="59" t="s">
        <v>165</v>
      </c>
      <c r="BV22" s="59" t="s">
        <v>165</v>
      </c>
      <c r="BW22" s="59" t="s">
        <v>165</v>
      </c>
      <c r="BX22" s="59" t="s">
        <v>165</v>
      </c>
      <c r="BY22" s="59" t="s">
        <v>165</v>
      </c>
      <c r="BZ22" s="59" t="s">
        <v>165</v>
      </c>
      <c r="CA22" s="59" t="s">
        <v>165</v>
      </c>
      <c r="CB22" s="59" t="s">
        <v>165</v>
      </c>
      <c r="CC22" s="59" t="s">
        <v>165</v>
      </c>
      <c r="CD22" s="59" t="s">
        <v>165</v>
      </c>
      <c r="CE22" s="59" t="s">
        <v>165</v>
      </c>
      <c r="CF22" s="59" t="s">
        <v>165</v>
      </c>
      <c r="CG22" s="59" t="s">
        <v>165</v>
      </c>
      <c r="CH22" s="59" t="s">
        <v>165</v>
      </c>
      <c r="CI22" s="59" t="s">
        <v>165</v>
      </c>
      <c r="CJ22" s="59" t="s">
        <v>165</v>
      </c>
      <c r="CK22" s="59" t="s">
        <v>165</v>
      </c>
      <c r="CL22" s="59" t="s">
        <v>165</v>
      </c>
      <c r="CM22" s="59" t="s">
        <v>165</v>
      </c>
      <c r="CN22" s="59" t="s">
        <v>165</v>
      </c>
      <c r="CO22" s="59" t="s">
        <v>165</v>
      </c>
      <c r="CP22" s="59" t="s">
        <v>165</v>
      </c>
      <c r="CQ22" s="59" t="s">
        <v>165</v>
      </c>
      <c r="CR22" s="59" t="s">
        <v>165</v>
      </c>
      <c r="CS22" s="59" t="s">
        <v>165</v>
      </c>
      <c r="CT22" s="59" t="s">
        <v>165</v>
      </c>
      <c r="CU22" s="59" t="s">
        <v>165</v>
      </c>
      <c r="CV22" s="59" t="s">
        <v>165</v>
      </c>
      <c r="CW22" s="59" t="s">
        <v>165</v>
      </c>
      <c r="CX22" s="59" t="s">
        <v>165</v>
      </c>
      <c r="CY22" s="59" t="s">
        <v>165</v>
      </c>
      <c r="CZ22" s="59" t="s">
        <v>165</v>
      </c>
      <c r="DA22" s="59" t="s">
        <v>165</v>
      </c>
      <c r="DB22" s="59" t="s">
        <v>165</v>
      </c>
      <c r="DC22" s="59" t="s">
        <v>165</v>
      </c>
      <c r="DD22" s="59" t="s">
        <v>165</v>
      </c>
      <c r="DE22" s="59" t="s">
        <v>165</v>
      </c>
      <c r="DF22" s="59" t="s">
        <v>165</v>
      </c>
      <c r="DG22" s="59" t="s">
        <v>165</v>
      </c>
      <c r="DH22" s="59" t="s">
        <v>165</v>
      </c>
      <c r="DI22" s="59" t="s">
        <v>165</v>
      </c>
      <c r="DJ22" s="59" t="s">
        <v>165</v>
      </c>
      <c r="DK22" s="59" t="s">
        <v>165</v>
      </c>
      <c r="DL22" s="59" t="s">
        <v>165</v>
      </c>
      <c r="DM22" s="59" t="s">
        <v>165</v>
      </c>
      <c r="DN22" s="59" t="s">
        <v>165</v>
      </c>
      <c r="DO22" s="59" t="s">
        <v>165</v>
      </c>
      <c r="DP22" s="58" t="s">
        <v>165</v>
      </c>
      <c r="DQ22" s="66"/>
    </row>
    <row r="23" spans="1:121" ht="15.75" customHeight="1" x14ac:dyDescent="0.25">
      <c r="A23" s="46" t="str">
        <f>IF('[1]Panel Profiles'!A23&lt;&gt;"",'[1]Panel Profiles'!A23,"")</f>
        <v/>
      </c>
      <c r="B23" s="46" t="str">
        <f>IF('[1]Panel Profiles'!B23&lt;&gt;"",'[1]Panel Profiles'!B23,"")</f>
        <v>PR303-38</v>
      </c>
      <c r="C23" s="57" t="s">
        <v>165</v>
      </c>
      <c r="D23" s="58" t="s">
        <v>165</v>
      </c>
      <c r="E23" s="58" t="s">
        <v>165</v>
      </c>
      <c r="F23" s="58" t="s">
        <v>165</v>
      </c>
      <c r="G23" s="58" t="s">
        <v>165</v>
      </c>
      <c r="H23" s="58" t="s">
        <v>165</v>
      </c>
      <c r="I23" s="58" t="s">
        <v>165</v>
      </c>
      <c r="J23" s="58" t="s">
        <v>165</v>
      </c>
      <c r="K23" s="58" t="s">
        <v>165</v>
      </c>
      <c r="L23" s="58" t="s">
        <v>165</v>
      </c>
      <c r="M23" s="58" t="s">
        <v>165</v>
      </c>
      <c r="N23" s="58" t="s">
        <v>165</v>
      </c>
      <c r="O23" s="58" t="s">
        <v>165</v>
      </c>
      <c r="P23" s="58" t="s">
        <v>165</v>
      </c>
      <c r="Q23" s="58" t="s">
        <v>165</v>
      </c>
      <c r="R23" s="58" t="s">
        <v>165</v>
      </c>
      <c r="S23" s="58" t="s">
        <v>165</v>
      </c>
      <c r="T23" s="58" t="s">
        <v>165</v>
      </c>
      <c r="U23" s="58" t="s">
        <v>165</v>
      </c>
      <c r="V23" s="58" t="s">
        <v>165</v>
      </c>
      <c r="W23" s="58" t="s">
        <v>165</v>
      </c>
      <c r="X23" s="58" t="s">
        <v>165</v>
      </c>
      <c r="Y23" s="58" t="s">
        <v>165</v>
      </c>
      <c r="Z23" s="58" t="s">
        <v>165</v>
      </c>
      <c r="AA23" s="58" t="s">
        <v>165</v>
      </c>
      <c r="AB23" s="58" t="s">
        <v>165</v>
      </c>
      <c r="AC23" s="58" t="s">
        <v>165</v>
      </c>
      <c r="AD23" s="58" t="s">
        <v>165</v>
      </c>
      <c r="AE23" s="58" t="s">
        <v>165</v>
      </c>
      <c r="AF23" s="58" t="s">
        <v>165</v>
      </c>
      <c r="AG23" s="58" t="s">
        <v>165</v>
      </c>
      <c r="AH23" s="58" t="s">
        <v>165</v>
      </c>
      <c r="AI23" s="58" t="s">
        <v>165</v>
      </c>
      <c r="AJ23" s="58" t="s">
        <v>165</v>
      </c>
      <c r="AK23" s="58" t="s">
        <v>165</v>
      </c>
      <c r="AL23" s="58" t="s">
        <v>165</v>
      </c>
      <c r="AM23" s="58" t="s">
        <v>165</v>
      </c>
      <c r="AN23" s="58" t="s">
        <v>165</v>
      </c>
      <c r="AO23" s="58" t="s">
        <v>165</v>
      </c>
      <c r="AP23" s="58" t="s">
        <v>165</v>
      </c>
      <c r="AQ23" s="58" t="s">
        <v>165</v>
      </c>
      <c r="AR23" s="58" t="s">
        <v>166</v>
      </c>
      <c r="AS23" s="58" t="s">
        <v>165</v>
      </c>
      <c r="AT23" s="58" t="s">
        <v>165</v>
      </c>
      <c r="AU23" s="58" t="s">
        <v>165</v>
      </c>
      <c r="AV23" s="58" t="s">
        <v>165</v>
      </c>
      <c r="AW23" s="58" t="s">
        <v>165</v>
      </c>
      <c r="AX23" s="58" t="s">
        <v>165</v>
      </c>
      <c r="AY23" s="58" t="s">
        <v>165</v>
      </c>
      <c r="AZ23" s="58" t="s">
        <v>165</v>
      </c>
      <c r="BA23" s="58" t="s">
        <v>165</v>
      </c>
      <c r="BB23" s="58" t="s">
        <v>165</v>
      </c>
      <c r="BC23" s="58" t="s">
        <v>165</v>
      </c>
      <c r="BD23" s="58" t="s">
        <v>165</v>
      </c>
      <c r="BE23" s="59" t="s">
        <v>165</v>
      </c>
      <c r="BF23" s="59" t="s">
        <v>166</v>
      </c>
      <c r="BG23" s="59" t="s">
        <v>165</v>
      </c>
      <c r="BH23" s="59" t="s">
        <v>165</v>
      </c>
      <c r="BI23" s="59" t="s">
        <v>165</v>
      </c>
      <c r="BJ23" s="59" t="s">
        <v>166</v>
      </c>
      <c r="BK23" s="59" t="s">
        <v>165</v>
      </c>
      <c r="BL23" s="59" t="s">
        <v>165</v>
      </c>
      <c r="BM23" s="59" t="s">
        <v>165</v>
      </c>
      <c r="BN23" s="59" t="s">
        <v>165</v>
      </c>
      <c r="BO23" s="59" t="s">
        <v>165</v>
      </c>
      <c r="BP23" s="59" t="s">
        <v>165</v>
      </c>
      <c r="BQ23" s="59" t="s">
        <v>165</v>
      </c>
      <c r="BR23" s="59" t="s">
        <v>165</v>
      </c>
      <c r="BS23" s="59" t="s">
        <v>165</v>
      </c>
      <c r="BT23" s="59" t="s">
        <v>165</v>
      </c>
      <c r="BU23" s="59" t="s">
        <v>165</v>
      </c>
      <c r="BV23" s="59" t="s">
        <v>165</v>
      </c>
      <c r="BW23" s="59" t="s">
        <v>165</v>
      </c>
      <c r="BX23" s="59" t="s">
        <v>165</v>
      </c>
      <c r="BY23" s="59" t="s">
        <v>165</v>
      </c>
      <c r="BZ23" s="59" t="s">
        <v>165</v>
      </c>
      <c r="CA23" s="59" t="s">
        <v>165</v>
      </c>
      <c r="CB23" s="59" t="s">
        <v>165</v>
      </c>
      <c r="CC23" s="59" t="s">
        <v>165</v>
      </c>
      <c r="CD23" s="59" t="s">
        <v>165</v>
      </c>
      <c r="CE23" s="59" t="s">
        <v>165</v>
      </c>
      <c r="CF23" s="59" t="s">
        <v>165</v>
      </c>
      <c r="CG23" s="59" t="s">
        <v>165</v>
      </c>
      <c r="CH23" s="59" t="s">
        <v>165</v>
      </c>
      <c r="CI23" s="59" t="s">
        <v>165</v>
      </c>
      <c r="CJ23" s="59" t="s">
        <v>165</v>
      </c>
      <c r="CK23" s="59" t="s">
        <v>165</v>
      </c>
      <c r="CL23" s="59" t="s">
        <v>165</v>
      </c>
      <c r="CM23" s="59" t="s">
        <v>165</v>
      </c>
      <c r="CN23" s="59" t="s">
        <v>165</v>
      </c>
      <c r="CO23" s="59" t="s">
        <v>165</v>
      </c>
      <c r="CP23" s="59" t="s">
        <v>165</v>
      </c>
      <c r="CQ23" s="59" t="s">
        <v>165</v>
      </c>
      <c r="CR23" s="59" t="s">
        <v>165</v>
      </c>
      <c r="CS23" s="59" t="s">
        <v>165</v>
      </c>
      <c r="CT23" s="59" t="s">
        <v>165</v>
      </c>
      <c r="CU23" s="59" t="s">
        <v>165</v>
      </c>
      <c r="CV23" s="59" t="s">
        <v>165</v>
      </c>
      <c r="CW23" s="59" t="s">
        <v>165</v>
      </c>
      <c r="CX23" s="59" t="s">
        <v>165</v>
      </c>
      <c r="CY23" s="59" t="s">
        <v>165</v>
      </c>
      <c r="CZ23" s="59" t="s">
        <v>165</v>
      </c>
      <c r="DA23" s="59" t="s">
        <v>165</v>
      </c>
      <c r="DB23" s="59" t="s">
        <v>165</v>
      </c>
      <c r="DC23" s="59" t="s">
        <v>165</v>
      </c>
      <c r="DD23" s="59" t="s">
        <v>165</v>
      </c>
      <c r="DE23" s="59" t="s">
        <v>165</v>
      </c>
      <c r="DF23" s="59" t="s">
        <v>165</v>
      </c>
      <c r="DG23" s="59" t="s">
        <v>165</v>
      </c>
      <c r="DH23" s="59" t="s">
        <v>165</v>
      </c>
      <c r="DI23" s="59" t="s">
        <v>165</v>
      </c>
      <c r="DJ23" s="59" t="s">
        <v>165</v>
      </c>
      <c r="DK23" s="59" t="s">
        <v>165</v>
      </c>
      <c r="DL23" s="59" t="s">
        <v>165</v>
      </c>
      <c r="DM23" s="59" t="s">
        <v>165</v>
      </c>
      <c r="DN23" s="59" t="s">
        <v>165</v>
      </c>
      <c r="DO23" s="59" t="s">
        <v>165</v>
      </c>
      <c r="DP23" s="58" t="s">
        <v>165</v>
      </c>
      <c r="DQ23" s="66"/>
    </row>
    <row r="24" spans="1:121" ht="15.75" customHeight="1" x14ac:dyDescent="0.25">
      <c r="A24" s="49" t="str">
        <f>IF('[1]Panel Profiles'!A24&lt;&gt;"",'[1]Panel Profiles'!A24,"")</f>
        <v/>
      </c>
      <c r="B24" s="49" t="str">
        <f>IF('[1]Panel Profiles'!B24&lt;&gt;"",'[1]Panel Profiles'!B24,"")</f>
        <v>PR303-44</v>
      </c>
      <c r="C24" s="60" t="s">
        <v>165</v>
      </c>
      <c r="D24" s="61" t="s">
        <v>165</v>
      </c>
      <c r="E24" s="61" t="s">
        <v>165</v>
      </c>
      <c r="F24" s="61" t="s">
        <v>165</v>
      </c>
      <c r="G24" s="61" t="s">
        <v>165</v>
      </c>
      <c r="H24" s="61" t="s">
        <v>165</v>
      </c>
      <c r="I24" s="61" t="s">
        <v>165</v>
      </c>
      <c r="J24" s="61" t="s">
        <v>165</v>
      </c>
      <c r="K24" s="61" t="s">
        <v>165</v>
      </c>
      <c r="L24" s="61" t="s">
        <v>165</v>
      </c>
      <c r="M24" s="61" t="s">
        <v>165</v>
      </c>
      <c r="N24" s="61" t="s">
        <v>165</v>
      </c>
      <c r="O24" s="61" t="s">
        <v>165</v>
      </c>
      <c r="P24" s="61" t="s">
        <v>165</v>
      </c>
      <c r="Q24" s="61" t="s">
        <v>165</v>
      </c>
      <c r="R24" s="61" t="s">
        <v>165</v>
      </c>
      <c r="S24" s="61" t="s">
        <v>165</v>
      </c>
      <c r="T24" s="61" t="s">
        <v>165</v>
      </c>
      <c r="U24" s="61" t="s">
        <v>165</v>
      </c>
      <c r="V24" s="61" t="s">
        <v>165</v>
      </c>
      <c r="W24" s="61" t="s">
        <v>165</v>
      </c>
      <c r="X24" s="61" t="s">
        <v>165</v>
      </c>
      <c r="Y24" s="61" t="s">
        <v>165</v>
      </c>
      <c r="Z24" s="61" t="s">
        <v>165</v>
      </c>
      <c r="AA24" s="61" t="s">
        <v>165</v>
      </c>
      <c r="AB24" s="61" t="s">
        <v>165</v>
      </c>
      <c r="AC24" s="61" t="s">
        <v>165</v>
      </c>
      <c r="AD24" s="61" t="s">
        <v>165</v>
      </c>
      <c r="AE24" s="61" t="s">
        <v>165</v>
      </c>
      <c r="AF24" s="61" t="s">
        <v>165</v>
      </c>
      <c r="AG24" s="61" t="s">
        <v>165</v>
      </c>
      <c r="AH24" s="61" t="s">
        <v>165</v>
      </c>
      <c r="AI24" s="61" t="s">
        <v>165</v>
      </c>
      <c r="AJ24" s="61" t="s">
        <v>165</v>
      </c>
      <c r="AK24" s="61" t="s">
        <v>165</v>
      </c>
      <c r="AL24" s="61" t="s">
        <v>165</v>
      </c>
      <c r="AM24" s="61" t="s">
        <v>165</v>
      </c>
      <c r="AN24" s="61" t="s">
        <v>165</v>
      </c>
      <c r="AO24" s="61" t="s">
        <v>165</v>
      </c>
      <c r="AP24" s="61" t="s">
        <v>165</v>
      </c>
      <c r="AQ24" s="61" t="s">
        <v>165</v>
      </c>
      <c r="AR24" s="61" t="s">
        <v>166</v>
      </c>
      <c r="AS24" s="61" t="s">
        <v>165</v>
      </c>
      <c r="AT24" s="61" t="s">
        <v>165</v>
      </c>
      <c r="AU24" s="61" t="s">
        <v>165</v>
      </c>
      <c r="AV24" s="61" t="s">
        <v>165</v>
      </c>
      <c r="AW24" s="61" t="s">
        <v>165</v>
      </c>
      <c r="AX24" s="61" t="s">
        <v>165</v>
      </c>
      <c r="AY24" s="61" t="s">
        <v>165</v>
      </c>
      <c r="AZ24" s="61" t="s">
        <v>165</v>
      </c>
      <c r="BA24" s="61" t="s">
        <v>165</v>
      </c>
      <c r="BB24" s="61" t="s">
        <v>165</v>
      </c>
      <c r="BC24" s="61" t="s">
        <v>165</v>
      </c>
      <c r="BD24" s="61" t="s">
        <v>165</v>
      </c>
      <c r="BE24" s="62" t="s">
        <v>167</v>
      </c>
      <c r="BF24" s="62" t="s">
        <v>166</v>
      </c>
      <c r="BG24" s="62" t="s">
        <v>165</v>
      </c>
      <c r="BH24" s="62" t="s">
        <v>165</v>
      </c>
      <c r="BI24" s="62" t="s">
        <v>165</v>
      </c>
      <c r="BJ24" s="62" t="s">
        <v>165</v>
      </c>
      <c r="BK24" s="62" t="s">
        <v>165</v>
      </c>
      <c r="BL24" s="62" t="s">
        <v>165</v>
      </c>
      <c r="BM24" s="62" t="s">
        <v>165</v>
      </c>
      <c r="BN24" s="62" t="s">
        <v>165</v>
      </c>
      <c r="BO24" s="62" t="s">
        <v>165</v>
      </c>
      <c r="BP24" s="62" t="s">
        <v>165</v>
      </c>
      <c r="BQ24" s="62" t="s">
        <v>165</v>
      </c>
      <c r="BR24" s="62" t="s">
        <v>165</v>
      </c>
      <c r="BS24" s="62" t="s">
        <v>165</v>
      </c>
      <c r="BT24" s="62" t="s">
        <v>165</v>
      </c>
      <c r="BU24" s="62" t="s">
        <v>165</v>
      </c>
      <c r="BV24" s="62" t="s">
        <v>165</v>
      </c>
      <c r="BW24" s="62" t="s">
        <v>165</v>
      </c>
      <c r="BX24" s="62" t="s">
        <v>165</v>
      </c>
      <c r="BY24" s="62" t="s">
        <v>165</v>
      </c>
      <c r="BZ24" s="62" t="s">
        <v>165</v>
      </c>
      <c r="CA24" s="62" t="s">
        <v>165</v>
      </c>
      <c r="CB24" s="62" t="s">
        <v>165</v>
      </c>
      <c r="CC24" s="62" t="s">
        <v>165</v>
      </c>
      <c r="CD24" s="62" t="s">
        <v>165</v>
      </c>
      <c r="CE24" s="62" t="s">
        <v>165</v>
      </c>
      <c r="CF24" s="62" t="s">
        <v>165</v>
      </c>
      <c r="CG24" s="62" t="s">
        <v>165</v>
      </c>
      <c r="CH24" s="62" t="s">
        <v>165</v>
      </c>
      <c r="CI24" s="62" t="s">
        <v>165</v>
      </c>
      <c r="CJ24" s="62" t="s">
        <v>165</v>
      </c>
      <c r="CK24" s="62" t="s">
        <v>165</v>
      </c>
      <c r="CL24" s="62" t="s">
        <v>165</v>
      </c>
      <c r="CM24" s="62" t="s">
        <v>165</v>
      </c>
      <c r="CN24" s="62" t="s">
        <v>166</v>
      </c>
      <c r="CO24" s="62" t="s">
        <v>165</v>
      </c>
      <c r="CP24" s="62" t="s">
        <v>165</v>
      </c>
      <c r="CQ24" s="62" t="s">
        <v>165</v>
      </c>
      <c r="CR24" s="62" t="s">
        <v>165</v>
      </c>
      <c r="CS24" s="62" t="s">
        <v>165</v>
      </c>
      <c r="CT24" s="62" t="s">
        <v>165</v>
      </c>
      <c r="CU24" s="62" t="s">
        <v>165</v>
      </c>
      <c r="CV24" s="62" t="s">
        <v>165</v>
      </c>
      <c r="CW24" s="62" t="s">
        <v>165</v>
      </c>
      <c r="CX24" s="62" t="s">
        <v>165</v>
      </c>
      <c r="CY24" s="62" t="s">
        <v>165</v>
      </c>
      <c r="CZ24" s="62" t="s">
        <v>165</v>
      </c>
      <c r="DA24" s="62" t="s">
        <v>165</v>
      </c>
      <c r="DB24" s="62" t="s">
        <v>165</v>
      </c>
      <c r="DC24" s="62" t="s">
        <v>165</v>
      </c>
      <c r="DD24" s="62" t="s">
        <v>165</v>
      </c>
      <c r="DE24" s="62" t="s">
        <v>165</v>
      </c>
      <c r="DF24" s="62" t="s">
        <v>165</v>
      </c>
      <c r="DG24" s="62" t="s">
        <v>165</v>
      </c>
      <c r="DH24" s="62" t="s">
        <v>165</v>
      </c>
      <c r="DI24" s="62" t="s">
        <v>165</v>
      </c>
      <c r="DJ24" s="62" t="s">
        <v>165</v>
      </c>
      <c r="DK24" s="62" t="s">
        <v>165</v>
      </c>
      <c r="DL24" s="62" t="s">
        <v>165</v>
      </c>
      <c r="DM24" s="62" t="s">
        <v>165</v>
      </c>
      <c r="DN24" s="62" t="s">
        <v>165</v>
      </c>
      <c r="DO24" s="62" t="s">
        <v>165</v>
      </c>
      <c r="DP24" s="61" t="s">
        <v>165</v>
      </c>
      <c r="DQ24" s="61"/>
    </row>
    <row r="25" spans="1:121" ht="15.75" customHeight="1" x14ac:dyDescent="0.25">
      <c r="A25" s="49" t="str">
        <f>IF('[1]Panel Profiles'!A25&lt;&gt;"",'[1]Panel Profiles'!A25,"")</f>
        <v/>
      </c>
      <c r="B25" s="49" t="str">
        <f>IF('[1]Panel Profiles'!B25&lt;&gt;"",'[1]Panel Profiles'!B25,"")</f>
        <v>PR304-19</v>
      </c>
      <c r="C25" s="60" t="s">
        <v>166</v>
      </c>
      <c r="D25" s="61" t="s">
        <v>166</v>
      </c>
      <c r="E25" s="61" t="s">
        <v>167</v>
      </c>
      <c r="F25" s="61" t="s">
        <v>166</v>
      </c>
      <c r="G25" s="61" t="s">
        <v>165</v>
      </c>
      <c r="H25" s="61" t="s">
        <v>167</v>
      </c>
      <c r="I25" s="61" t="s">
        <v>165</v>
      </c>
      <c r="J25" s="61" t="s">
        <v>165</v>
      </c>
      <c r="K25" s="61" t="s">
        <v>167</v>
      </c>
      <c r="L25" s="61" t="s">
        <v>165</v>
      </c>
      <c r="M25" s="61" t="s">
        <v>166</v>
      </c>
      <c r="N25" s="61" t="s">
        <v>167</v>
      </c>
      <c r="O25" s="61" t="s">
        <v>166</v>
      </c>
      <c r="P25" s="61" t="s">
        <v>167</v>
      </c>
      <c r="Q25" s="61" t="s">
        <v>167</v>
      </c>
      <c r="R25" s="61" t="s">
        <v>167</v>
      </c>
      <c r="S25" s="61" t="s">
        <v>166</v>
      </c>
      <c r="T25" s="61" t="s">
        <v>167</v>
      </c>
      <c r="U25" s="61" t="s">
        <v>167</v>
      </c>
      <c r="V25" s="61" t="s">
        <v>165</v>
      </c>
      <c r="W25" s="61" t="s">
        <v>166</v>
      </c>
      <c r="X25" s="61" t="s">
        <v>167</v>
      </c>
      <c r="Y25" s="61" t="s">
        <v>165</v>
      </c>
      <c r="Z25" s="61" t="s">
        <v>165</v>
      </c>
      <c r="AA25" s="61" t="s">
        <v>165</v>
      </c>
      <c r="AB25" s="61" t="s">
        <v>167</v>
      </c>
      <c r="AC25" s="61" t="s">
        <v>167</v>
      </c>
      <c r="AD25" s="61" t="s">
        <v>166</v>
      </c>
      <c r="AE25" s="61" t="s">
        <v>166</v>
      </c>
      <c r="AF25" s="61" t="s">
        <v>165</v>
      </c>
      <c r="AG25" s="61" t="s">
        <v>165</v>
      </c>
      <c r="AH25" s="61" t="s">
        <v>165</v>
      </c>
      <c r="AI25" s="61" t="s">
        <v>165</v>
      </c>
      <c r="AJ25" s="61" t="s">
        <v>165</v>
      </c>
      <c r="AK25" s="61" t="s">
        <v>165</v>
      </c>
      <c r="AL25" s="61" t="s">
        <v>167</v>
      </c>
      <c r="AM25" s="61" t="s">
        <v>167</v>
      </c>
      <c r="AN25" s="61" t="s">
        <v>165</v>
      </c>
      <c r="AO25" s="61" t="s">
        <v>166</v>
      </c>
      <c r="AP25" s="61" t="s">
        <v>166</v>
      </c>
      <c r="AQ25" s="61" t="s">
        <v>165</v>
      </c>
      <c r="AR25" s="61" t="s">
        <v>166</v>
      </c>
      <c r="AS25" s="61" t="s">
        <v>166</v>
      </c>
      <c r="AT25" s="61" t="s">
        <v>167</v>
      </c>
      <c r="AU25" s="61" t="s">
        <v>165</v>
      </c>
      <c r="AV25" s="61" t="s">
        <v>165</v>
      </c>
      <c r="AW25" s="61" t="s">
        <v>166</v>
      </c>
      <c r="AX25" s="61" t="s">
        <v>166</v>
      </c>
      <c r="AY25" s="61" t="s">
        <v>166</v>
      </c>
      <c r="AZ25" s="61" t="s">
        <v>165</v>
      </c>
      <c r="BA25" s="61" t="s">
        <v>166</v>
      </c>
      <c r="BB25" s="61" t="s">
        <v>166</v>
      </c>
      <c r="BC25" s="61" t="s">
        <v>166</v>
      </c>
      <c r="BD25" s="61" t="s">
        <v>166</v>
      </c>
      <c r="BE25" s="62" t="s">
        <v>167</v>
      </c>
      <c r="BF25" s="62" t="s">
        <v>166</v>
      </c>
      <c r="BG25" s="62" t="s">
        <v>166</v>
      </c>
      <c r="BH25" s="62" t="s">
        <v>165</v>
      </c>
      <c r="BI25" s="62" t="s">
        <v>165</v>
      </c>
      <c r="BJ25" s="62" t="s">
        <v>165</v>
      </c>
      <c r="BK25" s="62" t="s">
        <v>166</v>
      </c>
      <c r="BL25" s="62" t="s">
        <v>165</v>
      </c>
      <c r="BM25" s="62" t="s">
        <v>166</v>
      </c>
      <c r="BN25" s="62" t="s">
        <v>166</v>
      </c>
      <c r="BO25" s="62" t="s">
        <v>166</v>
      </c>
      <c r="BP25" s="62" t="s">
        <v>166</v>
      </c>
      <c r="BQ25" s="62" t="s">
        <v>165</v>
      </c>
      <c r="BR25" s="62" t="s">
        <v>166</v>
      </c>
      <c r="BS25" s="62" t="s">
        <v>166</v>
      </c>
      <c r="BT25" s="62" t="s">
        <v>166</v>
      </c>
      <c r="BU25" s="62" t="s">
        <v>166</v>
      </c>
      <c r="BV25" s="62" t="s">
        <v>165</v>
      </c>
      <c r="BW25" s="62" t="s">
        <v>167</v>
      </c>
      <c r="BX25" s="62" t="s">
        <v>166</v>
      </c>
      <c r="BY25" s="62" t="s">
        <v>166</v>
      </c>
      <c r="BZ25" s="62" t="s">
        <v>166</v>
      </c>
      <c r="CA25" s="62" t="s">
        <v>166</v>
      </c>
      <c r="CB25" s="62" t="s">
        <v>165</v>
      </c>
      <c r="CC25" s="62" t="s">
        <v>165</v>
      </c>
      <c r="CD25" s="62" t="s">
        <v>166</v>
      </c>
      <c r="CE25" s="62" t="s">
        <v>166</v>
      </c>
      <c r="CF25" s="62" t="s">
        <v>166</v>
      </c>
      <c r="CG25" s="62" t="s">
        <v>166</v>
      </c>
      <c r="CH25" s="62" t="s">
        <v>166</v>
      </c>
      <c r="CI25" s="62" t="s">
        <v>166</v>
      </c>
      <c r="CJ25" s="62" t="s">
        <v>166</v>
      </c>
      <c r="CK25" s="62" t="s">
        <v>166</v>
      </c>
      <c r="CL25" s="62" t="s">
        <v>166</v>
      </c>
      <c r="CM25" s="62" t="s">
        <v>165</v>
      </c>
      <c r="CN25" s="62" t="s">
        <v>166</v>
      </c>
      <c r="CO25" s="62" t="s">
        <v>166</v>
      </c>
      <c r="CP25" s="62" t="s">
        <v>166</v>
      </c>
      <c r="CQ25" s="62" t="s">
        <v>166</v>
      </c>
      <c r="CR25" s="62" t="s">
        <v>166</v>
      </c>
      <c r="CS25" s="62" t="s">
        <v>166</v>
      </c>
      <c r="CT25" s="62" t="s">
        <v>165</v>
      </c>
      <c r="CU25" s="62" t="s">
        <v>166</v>
      </c>
      <c r="CV25" s="62" t="s">
        <v>166</v>
      </c>
      <c r="CW25" s="62" t="s">
        <v>166</v>
      </c>
      <c r="CX25" s="62" t="s">
        <v>166</v>
      </c>
      <c r="CY25" s="62" t="s">
        <v>166</v>
      </c>
      <c r="CZ25" s="62" t="s">
        <v>166</v>
      </c>
      <c r="DA25" s="62" t="s">
        <v>166</v>
      </c>
      <c r="DB25" s="62" t="s">
        <v>166</v>
      </c>
      <c r="DC25" s="62" t="s">
        <v>166</v>
      </c>
      <c r="DD25" s="62" t="s">
        <v>165</v>
      </c>
      <c r="DE25" s="62" t="s">
        <v>165</v>
      </c>
      <c r="DF25" s="62" t="s">
        <v>165</v>
      </c>
      <c r="DG25" s="62" t="s">
        <v>166</v>
      </c>
      <c r="DH25" s="62" t="s">
        <v>166</v>
      </c>
      <c r="DI25" s="62" t="s">
        <v>165</v>
      </c>
      <c r="DJ25" s="62" t="s">
        <v>165</v>
      </c>
      <c r="DK25" s="62" t="s">
        <v>166</v>
      </c>
      <c r="DL25" s="62" t="s">
        <v>166</v>
      </c>
      <c r="DM25" s="62" t="s">
        <v>166</v>
      </c>
      <c r="DN25" s="62" t="s">
        <v>166</v>
      </c>
      <c r="DO25" s="62" t="s">
        <v>165</v>
      </c>
      <c r="DP25" s="61" t="s">
        <v>165</v>
      </c>
      <c r="DQ25" s="61"/>
    </row>
    <row r="26" spans="1:121" ht="15.75" customHeight="1" x14ac:dyDescent="0.25">
      <c r="A26" s="49" t="str">
        <f>IF('[1]Panel Profiles'!A26&lt;&gt;"",'[1]Panel Profiles'!A26,"")</f>
        <v>PR228</v>
      </c>
      <c r="B26" s="49" t="str">
        <f>IF('[1]Panel Profiles'!B26&lt;&gt;"",'[1]Panel Profiles'!B26,"")</f>
        <v>PR304-19</v>
      </c>
      <c r="C26" s="60" t="s">
        <v>166</v>
      </c>
      <c r="D26" s="61" t="s">
        <v>166</v>
      </c>
      <c r="E26" s="61" t="s">
        <v>167</v>
      </c>
      <c r="F26" s="61" t="s">
        <v>166</v>
      </c>
      <c r="G26" s="61" t="s">
        <v>166</v>
      </c>
      <c r="H26" s="61" t="s">
        <v>167</v>
      </c>
      <c r="I26" s="61" t="s">
        <v>165</v>
      </c>
      <c r="J26" s="61" t="s">
        <v>165</v>
      </c>
      <c r="K26" s="61" t="s">
        <v>167</v>
      </c>
      <c r="L26" s="61" t="s">
        <v>165</v>
      </c>
      <c r="M26" s="61" t="s">
        <v>166</v>
      </c>
      <c r="N26" s="61" t="s">
        <v>167</v>
      </c>
      <c r="O26" s="61" t="s">
        <v>166</v>
      </c>
      <c r="P26" s="61" t="s">
        <v>167</v>
      </c>
      <c r="Q26" s="61" t="s">
        <v>167</v>
      </c>
      <c r="R26" s="61" t="s">
        <v>167</v>
      </c>
      <c r="S26" s="61" t="s">
        <v>166</v>
      </c>
      <c r="T26" s="61" t="s">
        <v>167</v>
      </c>
      <c r="U26" s="61" t="s">
        <v>167</v>
      </c>
      <c r="V26" s="61" t="s">
        <v>165</v>
      </c>
      <c r="W26" s="61" t="s">
        <v>166</v>
      </c>
      <c r="X26" s="61" t="s">
        <v>167</v>
      </c>
      <c r="Y26" s="61" t="s">
        <v>166</v>
      </c>
      <c r="Z26" s="61" t="s">
        <v>165</v>
      </c>
      <c r="AA26" s="61" t="s">
        <v>166</v>
      </c>
      <c r="AB26" s="61" t="s">
        <v>167</v>
      </c>
      <c r="AC26" s="61" t="s">
        <v>167</v>
      </c>
      <c r="AD26" s="61" t="s">
        <v>166</v>
      </c>
      <c r="AE26" s="61" t="s">
        <v>166</v>
      </c>
      <c r="AF26" s="61" t="s">
        <v>166</v>
      </c>
      <c r="AG26" s="61" t="s">
        <v>166</v>
      </c>
      <c r="AH26" s="61" t="s">
        <v>165</v>
      </c>
      <c r="AI26" s="61" t="s">
        <v>166</v>
      </c>
      <c r="AJ26" s="61" t="s">
        <v>165</v>
      </c>
      <c r="AK26" s="61" t="s">
        <v>166</v>
      </c>
      <c r="AL26" s="61" t="s">
        <v>167</v>
      </c>
      <c r="AM26" s="61" t="s">
        <v>167</v>
      </c>
      <c r="AN26" s="61" t="s">
        <v>166</v>
      </c>
      <c r="AO26" s="61" t="s">
        <v>166</v>
      </c>
      <c r="AP26" s="61" t="s">
        <v>166</v>
      </c>
      <c r="AQ26" s="61" t="s">
        <v>166</v>
      </c>
      <c r="AR26" s="61" t="s">
        <v>166</v>
      </c>
      <c r="AS26" s="61" t="s">
        <v>166</v>
      </c>
      <c r="AT26" s="61" t="s">
        <v>167</v>
      </c>
      <c r="AU26" s="61" t="s">
        <v>165</v>
      </c>
      <c r="AV26" s="61" t="s">
        <v>165</v>
      </c>
      <c r="AW26" s="61" t="s">
        <v>166</v>
      </c>
      <c r="AX26" s="61" t="s">
        <v>166</v>
      </c>
      <c r="AY26" s="61" t="s">
        <v>166</v>
      </c>
      <c r="AZ26" s="61" t="s">
        <v>166</v>
      </c>
      <c r="BA26" s="61" t="s">
        <v>166</v>
      </c>
      <c r="BB26" s="61" t="s">
        <v>166</v>
      </c>
      <c r="BC26" s="61" t="s">
        <v>166</v>
      </c>
      <c r="BD26" s="61" t="s">
        <v>166</v>
      </c>
      <c r="BE26" s="62" t="s">
        <v>167</v>
      </c>
      <c r="BF26" s="62" t="s">
        <v>166</v>
      </c>
      <c r="BG26" s="62" t="s">
        <v>166</v>
      </c>
      <c r="BH26" s="62" t="s">
        <v>166</v>
      </c>
      <c r="BI26" s="62" t="s">
        <v>165</v>
      </c>
      <c r="BJ26" s="62" t="s">
        <v>165</v>
      </c>
      <c r="BK26" s="62" t="s">
        <v>166</v>
      </c>
      <c r="BL26" s="62" t="s">
        <v>165</v>
      </c>
      <c r="BM26" s="62" t="s">
        <v>166</v>
      </c>
      <c r="BN26" s="62" t="s">
        <v>166</v>
      </c>
      <c r="BO26" s="62" t="s">
        <v>166</v>
      </c>
      <c r="BP26" s="62" t="s">
        <v>166</v>
      </c>
      <c r="BQ26" s="62" t="s">
        <v>165</v>
      </c>
      <c r="BR26" s="62" t="s">
        <v>166</v>
      </c>
      <c r="BS26" s="62" t="s">
        <v>166</v>
      </c>
      <c r="BT26" s="62" t="s">
        <v>166</v>
      </c>
      <c r="BU26" s="62" t="s">
        <v>166</v>
      </c>
      <c r="BV26" s="62" t="s">
        <v>166</v>
      </c>
      <c r="BW26" s="62" t="s">
        <v>167</v>
      </c>
      <c r="BX26" s="62" t="s">
        <v>166</v>
      </c>
      <c r="BY26" s="62" t="s">
        <v>166</v>
      </c>
      <c r="BZ26" s="62" t="s">
        <v>166</v>
      </c>
      <c r="CA26" s="62" t="s">
        <v>166</v>
      </c>
      <c r="CB26" s="62" t="s">
        <v>166</v>
      </c>
      <c r="CC26" s="62" t="s">
        <v>165</v>
      </c>
      <c r="CD26" s="62" t="s">
        <v>166</v>
      </c>
      <c r="CE26" s="62" t="s">
        <v>166</v>
      </c>
      <c r="CF26" s="62" t="s">
        <v>166</v>
      </c>
      <c r="CG26" s="62" t="s">
        <v>166</v>
      </c>
      <c r="CH26" s="62" t="s">
        <v>166</v>
      </c>
      <c r="CI26" s="62" t="s">
        <v>166</v>
      </c>
      <c r="CJ26" s="62" t="s">
        <v>166</v>
      </c>
      <c r="CK26" s="62" t="s">
        <v>166</v>
      </c>
      <c r="CL26" s="62" t="s">
        <v>166</v>
      </c>
      <c r="CM26" s="62" t="s">
        <v>166</v>
      </c>
      <c r="CN26" s="62" t="s">
        <v>166</v>
      </c>
      <c r="CO26" s="62" t="s">
        <v>166</v>
      </c>
      <c r="CP26" s="62" t="s">
        <v>166</v>
      </c>
      <c r="CQ26" s="62" t="s">
        <v>166</v>
      </c>
      <c r="CR26" s="62" t="s">
        <v>166</v>
      </c>
      <c r="CS26" s="62" t="s">
        <v>166</v>
      </c>
      <c r="CT26" s="62" t="s">
        <v>165</v>
      </c>
      <c r="CU26" s="62" t="s">
        <v>166</v>
      </c>
      <c r="CV26" s="62" t="s">
        <v>166</v>
      </c>
      <c r="CW26" s="62" t="s">
        <v>166</v>
      </c>
      <c r="CX26" s="62" t="s">
        <v>166</v>
      </c>
      <c r="CY26" s="62" t="s">
        <v>166</v>
      </c>
      <c r="CZ26" s="62" t="s">
        <v>166</v>
      </c>
      <c r="DA26" s="62" t="s">
        <v>166</v>
      </c>
      <c r="DB26" s="62" t="s">
        <v>166</v>
      </c>
      <c r="DC26" s="62" t="s">
        <v>166</v>
      </c>
      <c r="DD26" s="62" t="s">
        <v>166</v>
      </c>
      <c r="DE26" s="62" t="s">
        <v>165</v>
      </c>
      <c r="DF26" s="62" t="s">
        <v>166</v>
      </c>
      <c r="DG26" s="62" t="s">
        <v>166</v>
      </c>
      <c r="DH26" s="62" t="s">
        <v>166</v>
      </c>
      <c r="DI26" s="62" t="s">
        <v>166</v>
      </c>
      <c r="DJ26" s="62" t="s">
        <v>165</v>
      </c>
      <c r="DK26" s="62" t="s">
        <v>166</v>
      </c>
      <c r="DL26" s="62" t="s">
        <v>166</v>
      </c>
      <c r="DM26" s="62" t="s">
        <v>166</v>
      </c>
      <c r="DN26" s="62" t="s">
        <v>166</v>
      </c>
      <c r="DO26" s="62" t="s">
        <v>167</v>
      </c>
      <c r="DP26" s="61" t="s">
        <v>167</v>
      </c>
      <c r="DQ26" s="61"/>
    </row>
    <row r="27" spans="1:121" ht="15.75" customHeight="1" x14ac:dyDescent="0.25">
      <c r="A27" s="49" t="str">
        <f>IF('[1]Panel Profiles'!A27&lt;&gt;"",'[1]Panel Profiles'!A27,"")</f>
        <v>PR227</v>
      </c>
      <c r="B27" s="49" t="str">
        <f>IF('[1]Panel Profiles'!B27&lt;&gt;"",'[1]Panel Profiles'!B27,"")</f>
        <v>PR304-32</v>
      </c>
      <c r="C27" s="60" t="s">
        <v>166</v>
      </c>
      <c r="D27" s="61" t="s">
        <v>166</v>
      </c>
      <c r="E27" s="61" t="s">
        <v>167</v>
      </c>
      <c r="F27" s="61" t="s">
        <v>166</v>
      </c>
      <c r="G27" s="61" t="s">
        <v>166</v>
      </c>
      <c r="H27" s="61" t="s">
        <v>167</v>
      </c>
      <c r="I27" s="61" t="s">
        <v>167</v>
      </c>
      <c r="J27" s="61" t="s">
        <v>166</v>
      </c>
      <c r="K27" s="61" t="s">
        <v>167</v>
      </c>
      <c r="L27" s="61" t="s">
        <v>167</v>
      </c>
      <c r="M27" s="61" t="s">
        <v>166</v>
      </c>
      <c r="N27" s="61" t="s">
        <v>167</v>
      </c>
      <c r="O27" s="61" t="s">
        <v>166</v>
      </c>
      <c r="P27" s="61" t="s">
        <v>167</v>
      </c>
      <c r="Q27" s="61" t="s">
        <v>167</v>
      </c>
      <c r="R27" s="61" t="s">
        <v>167</v>
      </c>
      <c r="S27" s="61" t="s">
        <v>166</v>
      </c>
      <c r="T27" s="61" t="s">
        <v>167</v>
      </c>
      <c r="U27" s="61" t="s">
        <v>167</v>
      </c>
      <c r="V27" s="61" t="s">
        <v>167</v>
      </c>
      <c r="W27" s="61" t="s">
        <v>166</v>
      </c>
      <c r="X27" s="61" t="s">
        <v>167</v>
      </c>
      <c r="Y27" s="61" t="s">
        <v>166</v>
      </c>
      <c r="Z27" s="61" t="s">
        <v>167</v>
      </c>
      <c r="AA27" s="61" t="s">
        <v>166</v>
      </c>
      <c r="AB27" s="61" t="s">
        <v>167</v>
      </c>
      <c r="AC27" s="61" t="s">
        <v>167</v>
      </c>
      <c r="AD27" s="61" t="s">
        <v>166</v>
      </c>
      <c r="AE27" s="61" t="s">
        <v>166</v>
      </c>
      <c r="AF27" s="61" t="s">
        <v>166</v>
      </c>
      <c r="AG27" s="61" t="s">
        <v>166</v>
      </c>
      <c r="AH27" s="61" t="s">
        <v>165</v>
      </c>
      <c r="AI27" s="61" t="s">
        <v>166</v>
      </c>
      <c r="AJ27" s="61" t="s">
        <v>167</v>
      </c>
      <c r="AK27" s="61" t="s">
        <v>166</v>
      </c>
      <c r="AL27" s="61" t="s">
        <v>167</v>
      </c>
      <c r="AM27" s="61" t="s">
        <v>167</v>
      </c>
      <c r="AN27" s="61" t="s">
        <v>166</v>
      </c>
      <c r="AO27" s="61" t="s">
        <v>166</v>
      </c>
      <c r="AP27" s="61" t="s">
        <v>166</v>
      </c>
      <c r="AQ27" s="61" t="s">
        <v>166</v>
      </c>
      <c r="AR27" s="61" t="s">
        <v>166</v>
      </c>
      <c r="AS27" s="61" t="s">
        <v>166</v>
      </c>
      <c r="AT27" s="61" t="s">
        <v>167</v>
      </c>
      <c r="AU27" s="61" t="s">
        <v>166</v>
      </c>
      <c r="AV27" s="61" t="s">
        <v>166</v>
      </c>
      <c r="AW27" s="61" t="s">
        <v>166</v>
      </c>
      <c r="AX27" s="61" t="s">
        <v>166</v>
      </c>
      <c r="AY27" s="61" t="s">
        <v>166</v>
      </c>
      <c r="AZ27" s="61" t="s">
        <v>166</v>
      </c>
      <c r="BA27" s="61" t="s">
        <v>166</v>
      </c>
      <c r="BB27" s="61" t="s">
        <v>166</v>
      </c>
      <c r="BC27" s="61" t="s">
        <v>166</v>
      </c>
      <c r="BD27" s="61" t="s">
        <v>166</v>
      </c>
      <c r="BE27" s="62" t="s">
        <v>167</v>
      </c>
      <c r="BF27" s="62" t="s">
        <v>166</v>
      </c>
      <c r="BG27" s="62" t="s">
        <v>166</v>
      </c>
      <c r="BH27" s="62" t="s">
        <v>166</v>
      </c>
      <c r="BI27" s="62" t="s">
        <v>167</v>
      </c>
      <c r="BJ27" s="62" t="s">
        <v>165</v>
      </c>
      <c r="BK27" s="62" t="s">
        <v>166</v>
      </c>
      <c r="BL27" s="62" t="s">
        <v>165</v>
      </c>
      <c r="BM27" s="62" t="s">
        <v>166</v>
      </c>
      <c r="BN27" s="62" t="s">
        <v>166</v>
      </c>
      <c r="BO27" s="62" t="s">
        <v>166</v>
      </c>
      <c r="BP27" s="62" t="s">
        <v>166</v>
      </c>
      <c r="BQ27" s="62" t="s">
        <v>166</v>
      </c>
      <c r="BR27" s="62" t="s">
        <v>166</v>
      </c>
      <c r="BS27" s="62" t="s">
        <v>166</v>
      </c>
      <c r="BT27" s="62" t="s">
        <v>166</v>
      </c>
      <c r="BU27" s="62" t="s">
        <v>166</v>
      </c>
      <c r="BV27" s="62" t="s">
        <v>166</v>
      </c>
      <c r="BW27" s="62" t="s">
        <v>167</v>
      </c>
      <c r="BX27" s="62" t="s">
        <v>166</v>
      </c>
      <c r="BY27" s="62" t="s">
        <v>166</v>
      </c>
      <c r="BZ27" s="62" t="s">
        <v>166</v>
      </c>
      <c r="CA27" s="62" t="s">
        <v>166</v>
      </c>
      <c r="CB27" s="62" t="s">
        <v>166</v>
      </c>
      <c r="CC27" s="62" t="s">
        <v>166</v>
      </c>
      <c r="CD27" s="62" t="s">
        <v>166</v>
      </c>
      <c r="CE27" s="62" t="s">
        <v>166</v>
      </c>
      <c r="CF27" s="62" t="s">
        <v>166</v>
      </c>
      <c r="CG27" s="62" t="s">
        <v>166</v>
      </c>
      <c r="CH27" s="62" t="s">
        <v>166</v>
      </c>
      <c r="CI27" s="62" t="s">
        <v>166</v>
      </c>
      <c r="CJ27" s="62" t="s">
        <v>166</v>
      </c>
      <c r="CK27" s="62" t="s">
        <v>166</v>
      </c>
      <c r="CL27" s="62" t="s">
        <v>166</v>
      </c>
      <c r="CM27" s="62" t="s">
        <v>166</v>
      </c>
      <c r="CN27" s="62" t="s">
        <v>166</v>
      </c>
      <c r="CO27" s="62" t="s">
        <v>166</v>
      </c>
      <c r="CP27" s="62" t="s">
        <v>166</v>
      </c>
      <c r="CQ27" s="62" t="s">
        <v>166</v>
      </c>
      <c r="CR27" s="62" t="s">
        <v>166</v>
      </c>
      <c r="CS27" s="62" t="s">
        <v>166</v>
      </c>
      <c r="CT27" s="62" t="s">
        <v>166</v>
      </c>
      <c r="CU27" s="62" t="s">
        <v>166</v>
      </c>
      <c r="CV27" s="62" t="s">
        <v>166</v>
      </c>
      <c r="CW27" s="62" t="s">
        <v>166</v>
      </c>
      <c r="CX27" s="62" t="s">
        <v>166</v>
      </c>
      <c r="CY27" s="62" t="s">
        <v>166</v>
      </c>
      <c r="CZ27" s="62" t="s">
        <v>166</v>
      </c>
      <c r="DA27" s="62" t="s">
        <v>166</v>
      </c>
      <c r="DB27" s="62" t="s">
        <v>166</v>
      </c>
      <c r="DC27" s="62" t="s">
        <v>166</v>
      </c>
      <c r="DD27" s="62" t="s">
        <v>166</v>
      </c>
      <c r="DE27" s="62" t="s">
        <v>166</v>
      </c>
      <c r="DF27" s="62" t="s">
        <v>166</v>
      </c>
      <c r="DG27" s="62" t="s">
        <v>166</v>
      </c>
      <c r="DH27" s="62" t="s">
        <v>166</v>
      </c>
      <c r="DI27" s="62" t="s">
        <v>166</v>
      </c>
      <c r="DJ27" s="62" t="s">
        <v>166</v>
      </c>
      <c r="DK27" s="62" t="s">
        <v>166</v>
      </c>
      <c r="DL27" s="62" t="s">
        <v>166</v>
      </c>
      <c r="DM27" s="62" t="s">
        <v>166</v>
      </c>
      <c r="DN27" s="62" t="s">
        <v>166</v>
      </c>
      <c r="DO27" s="62" t="s">
        <v>167</v>
      </c>
      <c r="DP27" s="61" t="s">
        <v>167</v>
      </c>
      <c r="DQ27" s="61"/>
    </row>
    <row r="28" spans="1:121" ht="15.75" customHeight="1" x14ac:dyDescent="0.25">
      <c r="A28" s="46" t="str">
        <f>IF('[1]Panel Profiles'!A28&lt;&gt;"",'[1]Panel Profiles'!A28,"")</f>
        <v>PR236</v>
      </c>
      <c r="B28" s="46" t="str">
        <f>IF('[1]Panel Profiles'!B28&lt;&gt;"",'[1]Panel Profiles'!B28,"")</f>
        <v>PR304-38</v>
      </c>
      <c r="C28" s="57" t="s">
        <v>166</v>
      </c>
      <c r="D28" s="58" t="s">
        <v>166</v>
      </c>
      <c r="E28" s="58" t="s">
        <v>167</v>
      </c>
      <c r="F28" s="58" t="s">
        <v>165</v>
      </c>
      <c r="G28" s="58" t="s">
        <v>165</v>
      </c>
      <c r="H28" s="58" t="s">
        <v>167</v>
      </c>
      <c r="I28" s="58" t="s">
        <v>165</v>
      </c>
      <c r="J28" s="58" t="s">
        <v>165</v>
      </c>
      <c r="K28" s="58" t="s">
        <v>167</v>
      </c>
      <c r="L28" s="58" t="s">
        <v>165</v>
      </c>
      <c r="M28" s="58" t="s">
        <v>166</v>
      </c>
      <c r="N28" s="58" t="s">
        <v>167</v>
      </c>
      <c r="O28" s="58" t="s">
        <v>166</v>
      </c>
      <c r="P28" s="58" t="s">
        <v>167</v>
      </c>
      <c r="Q28" s="58" t="s">
        <v>167</v>
      </c>
      <c r="R28" s="58" t="s">
        <v>167</v>
      </c>
      <c r="S28" s="58" t="s">
        <v>166</v>
      </c>
      <c r="T28" s="58" t="s">
        <v>167</v>
      </c>
      <c r="U28" s="58" t="s">
        <v>167</v>
      </c>
      <c r="V28" s="58" t="s">
        <v>165</v>
      </c>
      <c r="W28" s="58" t="s">
        <v>166</v>
      </c>
      <c r="X28" s="58" t="s">
        <v>167</v>
      </c>
      <c r="Y28" s="58" t="s">
        <v>165</v>
      </c>
      <c r="Z28" s="58" t="s">
        <v>165</v>
      </c>
      <c r="AA28" s="58" t="s">
        <v>165</v>
      </c>
      <c r="AB28" s="58" t="s">
        <v>167</v>
      </c>
      <c r="AC28" s="58" t="s">
        <v>167</v>
      </c>
      <c r="AD28" s="58" t="s">
        <v>166</v>
      </c>
      <c r="AE28" s="58" t="s">
        <v>166</v>
      </c>
      <c r="AF28" s="58" t="s">
        <v>166</v>
      </c>
      <c r="AG28" s="58" t="s">
        <v>165</v>
      </c>
      <c r="AH28" s="58" t="s">
        <v>165</v>
      </c>
      <c r="AI28" s="58" t="s">
        <v>166</v>
      </c>
      <c r="AJ28" s="58" t="s">
        <v>165</v>
      </c>
      <c r="AK28" s="58" t="s">
        <v>165</v>
      </c>
      <c r="AL28" s="58" t="s">
        <v>167</v>
      </c>
      <c r="AM28" s="58" t="s">
        <v>167</v>
      </c>
      <c r="AN28" s="58" t="s">
        <v>165</v>
      </c>
      <c r="AO28" s="58" t="s">
        <v>166</v>
      </c>
      <c r="AP28" s="58" t="s">
        <v>166</v>
      </c>
      <c r="AQ28" s="58" t="s">
        <v>165</v>
      </c>
      <c r="AR28" s="58" t="s">
        <v>166</v>
      </c>
      <c r="AS28" s="58" t="s">
        <v>166</v>
      </c>
      <c r="AT28" s="58" t="s">
        <v>167</v>
      </c>
      <c r="AU28" s="58" t="s">
        <v>165</v>
      </c>
      <c r="AV28" s="58" t="s">
        <v>165</v>
      </c>
      <c r="AW28" s="58" t="s">
        <v>166</v>
      </c>
      <c r="AX28" s="58" t="s">
        <v>166</v>
      </c>
      <c r="AY28" s="58" t="s">
        <v>166</v>
      </c>
      <c r="AZ28" s="58" t="s">
        <v>165</v>
      </c>
      <c r="BA28" s="58" t="s">
        <v>166</v>
      </c>
      <c r="BB28" s="58" t="s">
        <v>166</v>
      </c>
      <c r="BC28" s="58" t="s">
        <v>166</v>
      </c>
      <c r="BD28" s="58" t="s">
        <v>166</v>
      </c>
      <c r="BE28" s="59" t="s">
        <v>167</v>
      </c>
      <c r="BF28" s="59" t="s">
        <v>166</v>
      </c>
      <c r="BG28" s="59" t="s">
        <v>166</v>
      </c>
      <c r="BH28" s="59" t="s">
        <v>166</v>
      </c>
      <c r="BI28" s="59" t="s">
        <v>165</v>
      </c>
      <c r="BJ28" s="59" t="s">
        <v>165</v>
      </c>
      <c r="BK28" s="59" t="s">
        <v>166</v>
      </c>
      <c r="BL28" s="59" t="s">
        <v>165</v>
      </c>
      <c r="BM28" s="59" t="s">
        <v>166</v>
      </c>
      <c r="BN28" s="59" t="s">
        <v>166</v>
      </c>
      <c r="BO28" s="59" t="s">
        <v>166</v>
      </c>
      <c r="BP28" s="59" t="s">
        <v>166</v>
      </c>
      <c r="BQ28" s="59" t="s">
        <v>165</v>
      </c>
      <c r="BR28" s="59" t="s">
        <v>166</v>
      </c>
      <c r="BS28" s="59" t="s">
        <v>166</v>
      </c>
      <c r="BT28" s="59" t="s">
        <v>166</v>
      </c>
      <c r="BU28" s="59" t="s">
        <v>166</v>
      </c>
      <c r="BV28" s="59" t="s">
        <v>165</v>
      </c>
      <c r="BW28" s="59" t="s">
        <v>167</v>
      </c>
      <c r="BX28" s="59" t="s">
        <v>165</v>
      </c>
      <c r="BY28" s="59" t="s">
        <v>166</v>
      </c>
      <c r="BZ28" s="59" t="s">
        <v>166</v>
      </c>
      <c r="CA28" s="59" t="s">
        <v>166</v>
      </c>
      <c r="CB28" s="59" t="s">
        <v>166</v>
      </c>
      <c r="CC28" s="59" t="s">
        <v>166</v>
      </c>
      <c r="CD28" s="59" t="s">
        <v>166</v>
      </c>
      <c r="CE28" s="59" t="s">
        <v>166</v>
      </c>
      <c r="CF28" s="59" t="s">
        <v>166</v>
      </c>
      <c r="CG28" s="59" t="s">
        <v>166</v>
      </c>
      <c r="CH28" s="59" t="s">
        <v>166</v>
      </c>
      <c r="CI28" s="59" t="s">
        <v>166</v>
      </c>
      <c r="CJ28" s="59" t="s">
        <v>166</v>
      </c>
      <c r="CK28" s="59" t="s">
        <v>166</v>
      </c>
      <c r="CL28" s="59" t="s">
        <v>166</v>
      </c>
      <c r="CM28" s="59" t="s">
        <v>165</v>
      </c>
      <c r="CN28" s="59" t="s">
        <v>166</v>
      </c>
      <c r="CO28" s="59" t="s">
        <v>166</v>
      </c>
      <c r="CP28" s="59" t="s">
        <v>166</v>
      </c>
      <c r="CQ28" s="59" t="s">
        <v>166</v>
      </c>
      <c r="CR28" s="59" t="s">
        <v>166</v>
      </c>
      <c r="CS28" s="59" t="s">
        <v>166</v>
      </c>
      <c r="CT28" s="59" t="s">
        <v>165</v>
      </c>
      <c r="CU28" s="59" t="s">
        <v>166</v>
      </c>
      <c r="CV28" s="59" t="s">
        <v>166</v>
      </c>
      <c r="CW28" s="59" t="s">
        <v>166</v>
      </c>
      <c r="CX28" s="59" t="s">
        <v>166</v>
      </c>
      <c r="CY28" s="59" t="s">
        <v>166</v>
      </c>
      <c r="CZ28" s="59" t="s">
        <v>166</v>
      </c>
      <c r="DA28" s="59" t="s">
        <v>166</v>
      </c>
      <c r="DB28" s="59" t="s">
        <v>166</v>
      </c>
      <c r="DC28" s="59" t="s">
        <v>166</v>
      </c>
      <c r="DD28" s="59" t="s">
        <v>165</v>
      </c>
      <c r="DE28" s="59" t="s">
        <v>165</v>
      </c>
      <c r="DF28" s="59" t="s">
        <v>165</v>
      </c>
      <c r="DG28" s="59" t="s">
        <v>166</v>
      </c>
      <c r="DH28" s="59" t="s">
        <v>166</v>
      </c>
      <c r="DI28" s="59" t="s">
        <v>166</v>
      </c>
      <c r="DJ28" s="59" t="s">
        <v>165</v>
      </c>
      <c r="DK28" s="59" t="s">
        <v>166</v>
      </c>
      <c r="DL28" s="59" t="s">
        <v>166</v>
      </c>
      <c r="DM28" s="59" t="s">
        <v>166</v>
      </c>
      <c r="DN28" s="59" t="s">
        <v>166</v>
      </c>
      <c r="DO28" s="59" t="s">
        <v>167</v>
      </c>
      <c r="DP28" s="58" t="s">
        <v>165</v>
      </c>
      <c r="DQ28" s="66"/>
    </row>
    <row r="29" spans="1:121" ht="15.75" customHeight="1" x14ac:dyDescent="0.25">
      <c r="A29" s="46" t="str">
        <f>IF('[1]Panel Profiles'!A29&lt;&gt;"",'[1]Panel Profiles'!A29,"")</f>
        <v>PR262</v>
      </c>
      <c r="B29" s="46" t="str">
        <f>IF('[1]Panel Profiles'!B29&lt;&gt;"",'[1]Panel Profiles'!B29,"")</f>
        <v>PR304-51</v>
      </c>
      <c r="C29" s="57" t="s">
        <v>166</v>
      </c>
      <c r="D29" s="58" t="s">
        <v>166</v>
      </c>
      <c r="E29" s="58" t="s">
        <v>167</v>
      </c>
      <c r="F29" s="58" t="s">
        <v>166</v>
      </c>
      <c r="G29" s="58" t="s">
        <v>166</v>
      </c>
      <c r="H29" s="58" t="s">
        <v>167</v>
      </c>
      <c r="I29" s="58" t="s">
        <v>165</v>
      </c>
      <c r="J29" s="58" t="s">
        <v>165</v>
      </c>
      <c r="K29" s="58" t="s">
        <v>167</v>
      </c>
      <c r="L29" s="58" t="s">
        <v>165</v>
      </c>
      <c r="M29" s="58" t="s">
        <v>166</v>
      </c>
      <c r="N29" s="58" t="s">
        <v>167</v>
      </c>
      <c r="O29" s="58" t="s">
        <v>166</v>
      </c>
      <c r="P29" s="58" t="s">
        <v>167</v>
      </c>
      <c r="Q29" s="58" t="s">
        <v>167</v>
      </c>
      <c r="R29" s="58" t="s">
        <v>167</v>
      </c>
      <c r="S29" s="58" t="s">
        <v>166</v>
      </c>
      <c r="T29" s="58" t="s">
        <v>167</v>
      </c>
      <c r="U29" s="58" t="s">
        <v>167</v>
      </c>
      <c r="V29" s="58" t="s">
        <v>167</v>
      </c>
      <c r="W29" s="58" t="s">
        <v>166</v>
      </c>
      <c r="X29" s="58" t="s">
        <v>167</v>
      </c>
      <c r="Y29" s="58" t="s">
        <v>166</v>
      </c>
      <c r="Z29" s="58" t="s">
        <v>165</v>
      </c>
      <c r="AA29" s="58" t="s">
        <v>166</v>
      </c>
      <c r="AB29" s="58" t="s">
        <v>167</v>
      </c>
      <c r="AC29" s="58" t="s">
        <v>167</v>
      </c>
      <c r="AD29" s="58" t="s">
        <v>166</v>
      </c>
      <c r="AE29" s="58" t="s">
        <v>166</v>
      </c>
      <c r="AF29" s="58" t="s">
        <v>166</v>
      </c>
      <c r="AG29" s="58" t="s">
        <v>166</v>
      </c>
      <c r="AH29" s="58" t="s">
        <v>165</v>
      </c>
      <c r="AI29" s="58" t="s">
        <v>166</v>
      </c>
      <c r="AJ29" s="58" t="s">
        <v>167</v>
      </c>
      <c r="AK29" s="58" t="s">
        <v>166</v>
      </c>
      <c r="AL29" s="58" t="s">
        <v>167</v>
      </c>
      <c r="AM29" s="58" t="s">
        <v>167</v>
      </c>
      <c r="AN29" s="58" t="s">
        <v>166</v>
      </c>
      <c r="AO29" s="58" t="s">
        <v>166</v>
      </c>
      <c r="AP29" s="58" t="s">
        <v>166</v>
      </c>
      <c r="AQ29" s="58" t="s">
        <v>166</v>
      </c>
      <c r="AR29" s="58" t="s">
        <v>166</v>
      </c>
      <c r="AS29" s="58" t="s">
        <v>166</v>
      </c>
      <c r="AT29" s="58" t="s">
        <v>167</v>
      </c>
      <c r="AU29" s="58" t="s">
        <v>165</v>
      </c>
      <c r="AV29" s="58" t="s">
        <v>165</v>
      </c>
      <c r="AW29" s="58" t="s">
        <v>166</v>
      </c>
      <c r="AX29" s="58" t="s">
        <v>166</v>
      </c>
      <c r="AY29" s="58" t="s">
        <v>166</v>
      </c>
      <c r="AZ29" s="58" t="s">
        <v>166</v>
      </c>
      <c r="BA29" s="58" t="s">
        <v>166</v>
      </c>
      <c r="BB29" s="58" t="s">
        <v>166</v>
      </c>
      <c r="BC29" s="58" t="s">
        <v>166</v>
      </c>
      <c r="BD29" s="58" t="s">
        <v>166</v>
      </c>
      <c r="BE29" s="59" t="s">
        <v>167</v>
      </c>
      <c r="BF29" s="59" t="s">
        <v>166</v>
      </c>
      <c r="BG29" s="59" t="s">
        <v>166</v>
      </c>
      <c r="BH29" s="59" t="s">
        <v>166</v>
      </c>
      <c r="BI29" s="59" t="s">
        <v>165</v>
      </c>
      <c r="BJ29" s="59" t="s">
        <v>165</v>
      </c>
      <c r="BK29" s="59" t="s">
        <v>166</v>
      </c>
      <c r="BL29" s="59" t="s">
        <v>165</v>
      </c>
      <c r="BM29" s="59" t="s">
        <v>166</v>
      </c>
      <c r="BN29" s="59" t="s">
        <v>166</v>
      </c>
      <c r="BO29" s="59" t="s">
        <v>166</v>
      </c>
      <c r="BP29" s="59" t="s">
        <v>166</v>
      </c>
      <c r="BQ29" s="59" t="s">
        <v>165</v>
      </c>
      <c r="BR29" s="59" t="s">
        <v>166</v>
      </c>
      <c r="BS29" s="59" t="s">
        <v>166</v>
      </c>
      <c r="BT29" s="59" t="s">
        <v>166</v>
      </c>
      <c r="BU29" s="59" t="s">
        <v>166</v>
      </c>
      <c r="BV29" s="59" t="s">
        <v>166</v>
      </c>
      <c r="BW29" s="59" t="s">
        <v>167</v>
      </c>
      <c r="BX29" s="59" t="s">
        <v>165</v>
      </c>
      <c r="BY29" s="59" t="s">
        <v>166</v>
      </c>
      <c r="BZ29" s="59" t="s">
        <v>166</v>
      </c>
      <c r="CA29" s="59" t="s">
        <v>166</v>
      </c>
      <c r="CB29" s="59" t="s">
        <v>166</v>
      </c>
      <c r="CC29" s="59" t="s">
        <v>166</v>
      </c>
      <c r="CD29" s="59" t="s">
        <v>166</v>
      </c>
      <c r="CE29" s="59" t="s">
        <v>166</v>
      </c>
      <c r="CF29" s="59" t="s">
        <v>166</v>
      </c>
      <c r="CG29" s="59" t="s">
        <v>166</v>
      </c>
      <c r="CH29" s="59" t="s">
        <v>166</v>
      </c>
      <c r="CI29" s="59" t="s">
        <v>166</v>
      </c>
      <c r="CJ29" s="59" t="s">
        <v>166</v>
      </c>
      <c r="CK29" s="59" t="s">
        <v>166</v>
      </c>
      <c r="CL29" s="59" t="s">
        <v>166</v>
      </c>
      <c r="CM29" s="59" t="s">
        <v>166</v>
      </c>
      <c r="CN29" s="59" t="s">
        <v>166</v>
      </c>
      <c r="CO29" s="59" t="s">
        <v>166</v>
      </c>
      <c r="CP29" s="59" t="s">
        <v>166</v>
      </c>
      <c r="CQ29" s="59" t="s">
        <v>166</v>
      </c>
      <c r="CR29" s="59" t="s">
        <v>166</v>
      </c>
      <c r="CS29" s="59" t="s">
        <v>166</v>
      </c>
      <c r="CT29" s="59" t="s">
        <v>165</v>
      </c>
      <c r="CU29" s="59" t="s">
        <v>166</v>
      </c>
      <c r="CV29" s="59" t="s">
        <v>166</v>
      </c>
      <c r="CW29" s="59" t="s">
        <v>166</v>
      </c>
      <c r="CX29" s="59" t="s">
        <v>166</v>
      </c>
      <c r="CY29" s="59" t="s">
        <v>166</v>
      </c>
      <c r="CZ29" s="59" t="s">
        <v>166</v>
      </c>
      <c r="DA29" s="59" t="s">
        <v>166</v>
      </c>
      <c r="DB29" s="59" t="s">
        <v>166</v>
      </c>
      <c r="DC29" s="59" t="s">
        <v>166</v>
      </c>
      <c r="DD29" s="59" t="s">
        <v>166</v>
      </c>
      <c r="DE29" s="59" t="s">
        <v>165</v>
      </c>
      <c r="DF29" s="59" t="s">
        <v>166</v>
      </c>
      <c r="DG29" s="59" t="s">
        <v>166</v>
      </c>
      <c r="DH29" s="59" t="s">
        <v>166</v>
      </c>
      <c r="DI29" s="59" t="s">
        <v>166</v>
      </c>
      <c r="DJ29" s="59" t="s">
        <v>166</v>
      </c>
      <c r="DK29" s="59" t="s">
        <v>166</v>
      </c>
      <c r="DL29" s="59" t="s">
        <v>166</v>
      </c>
      <c r="DM29" s="59" t="s">
        <v>166</v>
      </c>
      <c r="DN29" s="59" t="s">
        <v>166</v>
      </c>
      <c r="DO29" s="59" t="s">
        <v>167</v>
      </c>
      <c r="DP29" s="58" t="s">
        <v>167</v>
      </c>
      <c r="DQ29" s="66"/>
    </row>
    <row r="30" spans="1:121" ht="15.75" customHeight="1" x14ac:dyDescent="0.25">
      <c r="A30" s="49" t="str">
        <f>IF('[1]Panel Profiles'!A30&lt;&gt;"",'[1]Panel Profiles'!A30,"")</f>
        <v>PR208</v>
      </c>
      <c r="B30" s="49" t="str">
        <f>IF('[1]Panel Profiles'!B30&lt;&gt;"",'[1]Panel Profiles'!B30,"")</f>
        <v>PR305-19</v>
      </c>
      <c r="C30" s="60" t="s">
        <v>165</v>
      </c>
      <c r="D30" s="61" t="s">
        <v>165</v>
      </c>
      <c r="E30" s="61" t="s">
        <v>165</v>
      </c>
      <c r="F30" s="61" t="s">
        <v>165</v>
      </c>
      <c r="G30" s="61" t="s">
        <v>165</v>
      </c>
      <c r="H30" s="61" t="s">
        <v>165</v>
      </c>
      <c r="I30" s="61" t="s">
        <v>165</v>
      </c>
      <c r="J30" s="61" t="s">
        <v>165</v>
      </c>
      <c r="K30" s="61" t="s">
        <v>165</v>
      </c>
      <c r="L30" s="61" t="s">
        <v>165</v>
      </c>
      <c r="M30" s="61" t="s">
        <v>165</v>
      </c>
      <c r="N30" s="61" t="s">
        <v>165</v>
      </c>
      <c r="O30" s="61" t="s">
        <v>165</v>
      </c>
      <c r="P30" s="61" t="s">
        <v>165</v>
      </c>
      <c r="Q30" s="61" t="s">
        <v>165</v>
      </c>
      <c r="R30" s="61" t="s">
        <v>165</v>
      </c>
      <c r="S30" s="61" t="s">
        <v>165</v>
      </c>
      <c r="T30" s="61" t="s">
        <v>165</v>
      </c>
      <c r="U30" s="61" t="s">
        <v>165</v>
      </c>
      <c r="V30" s="61" t="s">
        <v>165</v>
      </c>
      <c r="W30" s="61" t="s">
        <v>165</v>
      </c>
      <c r="X30" s="61" t="s">
        <v>165</v>
      </c>
      <c r="Y30" s="61" t="s">
        <v>165</v>
      </c>
      <c r="Z30" s="61" t="s">
        <v>165</v>
      </c>
      <c r="AA30" s="61" t="s">
        <v>165</v>
      </c>
      <c r="AB30" s="61" t="s">
        <v>165</v>
      </c>
      <c r="AC30" s="61" t="s">
        <v>165</v>
      </c>
      <c r="AD30" s="61" t="s">
        <v>165</v>
      </c>
      <c r="AE30" s="61" t="s">
        <v>165</v>
      </c>
      <c r="AF30" s="61" t="s">
        <v>165</v>
      </c>
      <c r="AG30" s="61" t="s">
        <v>165</v>
      </c>
      <c r="AH30" s="61" t="s">
        <v>165</v>
      </c>
      <c r="AI30" s="61" t="s">
        <v>165</v>
      </c>
      <c r="AJ30" s="61" t="s">
        <v>165</v>
      </c>
      <c r="AK30" s="61" t="s">
        <v>165</v>
      </c>
      <c r="AL30" s="61" t="s">
        <v>165</v>
      </c>
      <c r="AM30" s="61" t="s">
        <v>165</v>
      </c>
      <c r="AN30" s="61" t="s">
        <v>165</v>
      </c>
      <c r="AO30" s="61" t="s">
        <v>165</v>
      </c>
      <c r="AP30" s="61" t="s">
        <v>165</v>
      </c>
      <c r="AQ30" s="61" t="s">
        <v>165</v>
      </c>
      <c r="AR30" s="61" t="s">
        <v>166</v>
      </c>
      <c r="AS30" s="61" t="s">
        <v>165</v>
      </c>
      <c r="AT30" s="61" t="s">
        <v>165</v>
      </c>
      <c r="AU30" s="61" t="s">
        <v>165</v>
      </c>
      <c r="AV30" s="61" t="s">
        <v>165</v>
      </c>
      <c r="AW30" s="61" t="s">
        <v>165</v>
      </c>
      <c r="AX30" s="61" t="s">
        <v>165</v>
      </c>
      <c r="AY30" s="61" t="s">
        <v>165</v>
      </c>
      <c r="AZ30" s="61" t="s">
        <v>165</v>
      </c>
      <c r="BA30" s="61" t="s">
        <v>165</v>
      </c>
      <c r="BB30" s="61" t="s">
        <v>165</v>
      </c>
      <c r="BC30" s="61" t="s">
        <v>165</v>
      </c>
      <c r="BD30" s="61" t="s">
        <v>165</v>
      </c>
      <c r="BE30" s="62" t="s">
        <v>165</v>
      </c>
      <c r="BF30" s="62" t="s">
        <v>166</v>
      </c>
      <c r="BG30" s="62" t="s">
        <v>165</v>
      </c>
      <c r="BH30" s="62" t="s">
        <v>165</v>
      </c>
      <c r="BI30" s="62" t="s">
        <v>165</v>
      </c>
      <c r="BJ30" s="62" t="s">
        <v>165</v>
      </c>
      <c r="BK30" s="62" t="s">
        <v>165</v>
      </c>
      <c r="BL30" s="62" t="s">
        <v>165</v>
      </c>
      <c r="BM30" s="62" t="s">
        <v>165</v>
      </c>
      <c r="BN30" s="62" t="s">
        <v>165</v>
      </c>
      <c r="BO30" s="62" t="s">
        <v>165</v>
      </c>
      <c r="BP30" s="62" t="s">
        <v>165</v>
      </c>
      <c r="BQ30" s="62" t="s">
        <v>165</v>
      </c>
      <c r="BR30" s="62" t="s">
        <v>165</v>
      </c>
      <c r="BS30" s="62" t="s">
        <v>165</v>
      </c>
      <c r="BT30" s="62" t="s">
        <v>165</v>
      </c>
      <c r="BU30" s="62" t="s">
        <v>165</v>
      </c>
      <c r="BV30" s="62" t="s">
        <v>165</v>
      </c>
      <c r="BW30" s="62" t="s">
        <v>165</v>
      </c>
      <c r="BX30" s="62" t="s">
        <v>165</v>
      </c>
      <c r="BY30" s="62" t="s">
        <v>165</v>
      </c>
      <c r="BZ30" s="62" t="s">
        <v>165</v>
      </c>
      <c r="CA30" s="62" t="s">
        <v>165</v>
      </c>
      <c r="CB30" s="62" t="s">
        <v>165</v>
      </c>
      <c r="CC30" s="62" t="s">
        <v>165</v>
      </c>
      <c r="CD30" s="62" t="s">
        <v>165</v>
      </c>
      <c r="CE30" s="62" t="s">
        <v>165</v>
      </c>
      <c r="CF30" s="62" t="s">
        <v>165</v>
      </c>
      <c r="CG30" s="62" t="s">
        <v>165</v>
      </c>
      <c r="CH30" s="62" t="s">
        <v>165</v>
      </c>
      <c r="CI30" s="62" t="s">
        <v>165</v>
      </c>
      <c r="CJ30" s="62" t="s">
        <v>165</v>
      </c>
      <c r="CK30" s="62" t="s">
        <v>165</v>
      </c>
      <c r="CL30" s="62" t="s">
        <v>165</v>
      </c>
      <c r="CM30" s="62" t="s">
        <v>165</v>
      </c>
      <c r="CN30" s="62" t="s">
        <v>165</v>
      </c>
      <c r="CO30" s="62" t="s">
        <v>165</v>
      </c>
      <c r="CP30" s="62" t="s">
        <v>165</v>
      </c>
      <c r="CQ30" s="62" t="s">
        <v>165</v>
      </c>
      <c r="CR30" s="62" t="s">
        <v>165</v>
      </c>
      <c r="CS30" s="62" t="s">
        <v>165</v>
      </c>
      <c r="CT30" s="62" t="s">
        <v>165</v>
      </c>
      <c r="CU30" s="62" t="s">
        <v>165</v>
      </c>
      <c r="CV30" s="62" t="s">
        <v>165</v>
      </c>
      <c r="CW30" s="62" t="s">
        <v>165</v>
      </c>
      <c r="CX30" s="62" t="s">
        <v>165</v>
      </c>
      <c r="CY30" s="62" t="s">
        <v>165</v>
      </c>
      <c r="CZ30" s="62" t="s">
        <v>165</v>
      </c>
      <c r="DA30" s="62" t="s">
        <v>165</v>
      </c>
      <c r="DB30" s="62" t="s">
        <v>165</v>
      </c>
      <c r="DC30" s="62" t="s">
        <v>165</v>
      </c>
      <c r="DD30" s="62" t="s">
        <v>165</v>
      </c>
      <c r="DE30" s="62" t="s">
        <v>165</v>
      </c>
      <c r="DF30" s="62" t="s">
        <v>165</v>
      </c>
      <c r="DG30" s="62" t="s">
        <v>165</v>
      </c>
      <c r="DH30" s="62" t="s">
        <v>165</v>
      </c>
      <c r="DI30" s="62" t="s">
        <v>165</v>
      </c>
      <c r="DJ30" s="62" t="s">
        <v>165</v>
      </c>
      <c r="DK30" s="62" t="s">
        <v>165</v>
      </c>
      <c r="DL30" s="62" t="s">
        <v>165</v>
      </c>
      <c r="DM30" s="62" t="s">
        <v>165</v>
      </c>
      <c r="DN30" s="62" t="s">
        <v>165</v>
      </c>
      <c r="DO30" s="62" t="s">
        <v>165</v>
      </c>
      <c r="DP30" s="61" t="s">
        <v>165</v>
      </c>
      <c r="DQ30" s="61"/>
    </row>
    <row r="31" spans="1:121" ht="15.75" customHeight="1" x14ac:dyDescent="0.25">
      <c r="A31" s="49" t="str">
        <f>IF('[1]Panel Profiles'!A31&lt;&gt;"",'[1]Panel Profiles'!A31,"")</f>
        <v>PR208</v>
      </c>
      <c r="B31" s="49" t="str">
        <f>IF('[1]Panel Profiles'!B31&lt;&gt;"",'[1]Panel Profiles'!B31,"")</f>
        <v>PR305-25</v>
      </c>
      <c r="C31" s="60" t="s">
        <v>165</v>
      </c>
      <c r="D31" s="61" t="s">
        <v>165</v>
      </c>
      <c r="E31" s="61" t="s">
        <v>165</v>
      </c>
      <c r="F31" s="61" t="s">
        <v>165</v>
      </c>
      <c r="G31" s="61" t="s">
        <v>165</v>
      </c>
      <c r="H31" s="61" t="s">
        <v>165</v>
      </c>
      <c r="I31" s="61" t="s">
        <v>165</v>
      </c>
      <c r="J31" s="61" t="s">
        <v>165</v>
      </c>
      <c r="K31" s="61" t="s">
        <v>165</v>
      </c>
      <c r="L31" s="61" t="s">
        <v>165</v>
      </c>
      <c r="M31" s="61" t="s">
        <v>165</v>
      </c>
      <c r="N31" s="61" t="s">
        <v>165</v>
      </c>
      <c r="O31" s="61" t="s">
        <v>165</v>
      </c>
      <c r="P31" s="61" t="s">
        <v>165</v>
      </c>
      <c r="Q31" s="61" t="s">
        <v>165</v>
      </c>
      <c r="R31" s="61" t="s">
        <v>165</v>
      </c>
      <c r="S31" s="61" t="s">
        <v>165</v>
      </c>
      <c r="T31" s="61" t="s">
        <v>165</v>
      </c>
      <c r="U31" s="61" t="s">
        <v>165</v>
      </c>
      <c r="V31" s="61" t="s">
        <v>165</v>
      </c>
      <c r="W31" s="61" t="s">
        <v>165</v>
      </c>
      <c r="X31" s="61" t="s">
        <v>165</v>
      </c>
      <c r="Y31" s="61" t="s">
        <v>165</v>
      </c>
      <c r="Z31" s="61" t="s">
        <v>165</v>
      </c>
      <c r="AA31" s="61" t="s">
        <v>165</v>
      </c>
      <c r="AB31" s="61" t="s">
        <v>165</v>
      </c>
      <c r="AC31" s="61" t="s">
        <v>165</v>
      </c>
      <c r="AD31" s="61" t="s">
        <v>165</v>
      </c>
      <c r="AE31" s="61" t="s">
        <v>165</v>
      </c>
      <c r="AF31" s="61" t="s">
        <v>165</v>
      </c>
      <c r="AG31" s="61" t="s">
        <v>165</v>
      </c>
      <c r="AH31" s="61" t="s">
        <v>165</v>
      </c>
      <c r="AI31" s="61" t="s">
        <v>165</v>
      </c>
      <c r="AJ31" s="61" t="s">
        <v>165</v>
      </c>
      <c r="AK31" s="61" t="s">
        <v>165</v>
      </c>
      <c r="AL31" s="61" t="s">
        <v>165</v>
      </c>
      <c r="AM31" s="61" t="s">
        <v>165</v>
      </c>
      <c r="AN31" s="61" t="s">
        <v>165</v>
      </c>
      <c r="AO31" s="61" t="s">
        <v>165</v>
      </c>
      <c r="AP31" s="61" t="s">
        <v>165</v>
      </c>
      <c r="AQ31" s="61" t="s">
        <v>165</v>
      </c>
      <c r="AR31" s="61" t="s">
        <v>166</v>
      </c>
      <c r="AS31" s="61" t="s">
        <v>165</v>
      </c>
      <c r="AT31" s="61" t="s">
        <v>165</v>
      </c>
      <c r="AU31" s="61" t="s">
        <v>165</v>
      </c>
      <c r="AV31" s="61" t="s">
        <v>165</v>
      </c>
      <c r="AW31" s="61" t="s">
        <v>165</v>
      </c>
      <c r="AX31" s="61" t="s">
        <v>165</v>
      </c>
      <c r="AY31" s="61" t="s">
        <v>165</v>
      </c>
      <c r="AZ31" s="61" t="s">
        <v>165</v>
      </c>
      <c r="BA31" s="61" t="s">
        <v>165</v>
      </c>
      <c r="BB31" s="61" t="s">
        <v>165</v>
      </c>
      <c r="BC31" s="61" t="s">
        <v>165</v>
      </c>
      <c r="BD31" s="61" t="s">
        <v>165</v>
      </c>
      <c r="BE31" s="62" t="s">
        <v>165</v>
      </c>
      <c r="BF31" s="62" t="s">
        <v>166</v>
      </c>
      <c r="BG31" s="62" t="s">
        <v>165</v>
      </c>
      <c r="BH31" s="62" t="s">
        <v>165</v>
      </c>
      <c r="BI31" s="62" t="s">
        <v>165</v>
      </c>
      <c r="BJ31" s="62" t="s">
        <v>165</v>
      </c>
      <c r="BK31" s="62" t="s">
        <v>165</v>
      </c>
      <c r="BL31" s="62" t="s">
        <v>165</v>
      </c>
      <c r="BM31" s="62" t="s">
        <v>165</v>
      </c>
      <c r="BN31" s="62" t="s">
        <v>165</v>
      </c>
      <c r="BO31" s="62" t="s">
        <v>165</v>
      </c>
      <c r="BP31" s="62" t="s">
        <v>165</v>
      </c>
      <c r="BQ31" s="62" t="s">
        <v>165</v>
      </c>
      <c r="BR31" s="62" t="s">
        <v>165</v>
      </c>
      <c r="BS31" s="62" t="s">
        <v>165</v>
      </c>
      <c r="BT31" s="62" t="s">
        <v>165</v>
      </c>
      <c r="BU31" s="62" t="s">
        <v>165</v>
      </c>
      <c r="BV31" s="62" t="s">
        <v>165</v>
      </c>
      <c r="BW31" s="62" t="s">
        <v>165</v>
      </c>
      <c r="BX31" s="62" t="s">
        <v>165</v>
      </c>
      <c r="BY31" s="62" t="s">
        <v>165</v>
      </c>
      <c r="BZ31" s="62" t="s">
        <v>165</v>
      </c>
      <c r="CA31" s="62" t="s">
        <v>165</v>
      </c>
      <c r="CB31" s="62" t="s">
        <v>165</v>
      </c>
      <c r="CC31" s="62" t="s">
        <v>165</v>
      </c>
      <c r="CD31" s="62" t="s">
        <v>165</v>
      </c>
      <c r="CE31" s="62" t="s">
        <v>165</v>
      </c>
      <c r="CF31" s="62" t="s">
        <v>165</v>
      </c>
      <c r="CG31" s="62" t="s">
        <v>165</v>
      </c>
      <c r="CH31" s="62" t="s">
        <v>165</v>
      </c>
      <c r="CI31" s="62" t="s">
        <v>165</v>
      </c>
      <c r="CJ31" s="62" t="s">
        <v>165</v>
      </c>
      <c r="CK31" s="62" t="s">
        <v>165</v>
      </c>
      <c r="CL31" s="62" t="s">
        <v>165</v>
      </c>
      <c r="CM31" s="62" t="s">
        <v>165</v>
      </c>
      <c r="CN31" s="62" t="s">
        <v>165</v>
      </c>
      <c r="CO31" s="62" t="s">
        <v>165</v>
      </c>
      <c r="CP31" s="62" t="s">
        <v>165</v>
      </c>
      <c r="CQ31" s="62" t="s">
        <v>165</v>
      </c>
      <c r="CR31" s="62" t="s">
        <v>165</v>
      </c>
      <c r="CS31" s="62" t="s">
        <v>165</v>
      </c>
      <c r="CT31" s="62" t="s">
        <v>165</v>
      </c>
      <c r="CU31" s="62" t="s">
        <v>165</v>
      </c>
      <c r="CV31" s="62" t="s">
        <v>165</v>
      </c>
      <c r="CW31" s="62" t="s">
        <v>165</v>
      </c>
      <c r="CX31" s="62" t="s">
        <v>165</v>
      </c>
      <c r="CY31" s="62" t="s">
        <v>165</v>
      </c>
      <c r="CZ31" s="62" t="s">
        <v>165</v>
      </c>
      <c r="DA31" s="62" t="s">
        <v>165</v>
      </c>
      <c r="DB31" s="62" t="s">
        <v>165</v>
      </c>
      <c r="DC31" s="62" t="s">
        <v>165</v>
      </c>
      <c r="DD31" s="62" t="s">
        <v>165</v>
      </c>
      <c r="DE31" s="62" t="s">
        <v>165</v>
      </c>
      <c r="DF31" s="62" t="s">
        <v>165</v>
      </c>
      <c r="DG31" s="62" t="s">
        <v>165</v>
      </c>
      <c r="DH31" s="62" t="s">
        <v>165</v>
      </c>
      <c r="DI31" s="62" t="s">
        <v>165</v>
      </c>
      <c r="DJ31" s="62" t="s">
        <v>165</v>
      </c>
      <c r="DK31" s="62" t="s">
        <v>165</v>
      </c>
      <c r="DL31" s="62" t="s">
        <v>165</v>
      </c>
      <c r="DM31" s="62" t="s">
        <v>165</v>
      </c>
      <c r="DN31" s="62" t="s">
        <v>165</v>
      </c>
      <c r="DO31" s="62" t="s">
        <v>165</v>
      </c>
      <c r="DP31" s="61" t="s">
        <v>165</v>
      </c>
      <c r="DQ31" s="61"/>
    </row>
    <row r="32" spans="1:121" ht="15.75" customHeight="1" x14ac:dyDescent="0.25">
      <c r="A32" s="46" t="str">
        <f>IF('[1]Panel Profiles'!A32&lt;&gt;"",'[1]Panel Profiles'!A32,"")</f>
        <v>PR205</v>
      </c>
      <c r="B32" s="46" t="str">
        <f>IF('[1]Panel Profiles'!B32&lt;&gt;"",'[1]Panel Profiles'!B32,"")</f>
        <v>PR305-25</v>
      </c>
      <c r="C32" s="57" t="s">
        <v>165</v>
      </c>
      <c r="D32" s="58" t="s">
        <v>165</v>
      </c>
      <c r="E32" s="58" t="s">
        <v>165</v>
      </c>
      <c r="F32" s="58" t="s">
        <v>165</v>
      </c>
      <c r="G32" s="58" t="s">
        <v>165</v>
      </c>
      <c r="H32" s="58" t="s">
        <v>165</v>
      </c>
      <c r="I32" s="58" t="s">
        <v>165</v>
      </c>
      <c r="J32" s="58" t="s">
        <v>165</v>
      </c>
      <c r="K32" s="58" t="s">
        <v>165</v>
      </c>
      <c r="L32" s="58" t="s">
        <v>165</v>
      </c>
      <c r="M32" s="58" t="s">
        <v>165</v>
      </c>
      <c r="N32" s="58" t="s">
        <v>165</v>
      </c>
      <c r="O32" s="58" t="s">
        <v>166</v>
      </c>
      <c r="P32" s="58" t="s">
        <v>165</v>
      </c>
      <c r="Q32" s="58" t="s">
        <v>165</v>
      </c>
      <c r="R32" s="58" t="s">
        <v>165</v>
      </c>
      <c r="S32" s="58" t="s">
        <v>165</v>
      </c>
      <c r="T32" s="58" t="s">
        <v>165</v>
      </c>
      <c r="U32" s="58" t="s">
        <v>165</v>
      </c>
      <c r="V32" s="58" t="s">
        <v>165</v>
      </c>
      <c r="W32" s="58" t="s">
        <v>165</v>
      </c>
      <c r="X32" s="58" t="s">
        <v>165</v>
      </c>
      <c r="Y32" s="58" t="s">
        <v>165</v>
      </c>
      <c r="Z32" s="58" t="s">
        <v>165</v>
      </c>
      <c r="AA32" s="58" t="s">
        <v>165</v>
      </c>
      <c r="AB32" s="58" t="s">
        <v>165</v>
      </c>
      <c r="AC32" s="58" t="s">
        <v>165</v>
      </c>
      <c r="AD32" s="58" t="s">
        <v>165</v>
      </c>
      <c r="AE32" s="58" t="s">
        <v>165</v>
      </c>
      <c r="AF32" s="58" t="s">
        <v>165</v>
      </c>
      <c r="AG32" s="58" t="s">
        <v>165</v>
      </c>
      <c r="AH32" s="58" t="s">
        <v>165</v>
      </c>
      <c r="AI32" s="58" t="s">
        <v>165</v>
      </c>
      <c r="AJ32" s="58" t="s">
        <v>165</v>
      </c>
      <c r="AK32" s="58" t="s">
        <v>165</v>
      </c>
      <c r="AL32" s="58" t="s">
        <v>167</v>
      </c>
      <c r="AM32" s="58" t="s">
        <v>165</v>
      </c>
      <c r="AN32" s="58" t="s">
        <v>165</v>
      </c>
      <c r="AO32" s="58" t="s">
        <v>165</v>
      </c>
      <c r="AP32" s="58" t="s">
        <v>165</v>
      </c>
      <c r="AQ32" s="58" t="s">
        <v>165</v>
      </c>
      <c r="AR32" s="58" t="s">
        <v>166</v>
      </c>
      <c r="AS32" s="58" t="s">
        <v>165</v>
      </c>
      <c r="AT32" s="58" t="s">
        <v>165</v>
      </c>
      <c r="AU32" s="58" t="s">
        <v>165</v>
      </c>
      <c r="AV32" s="58" t="s">
        <v>165</v>
      </c>
      <c r="AW32" s="58" t="s">
        <v>166</v>
      </c>
      <c r="AX32" s="58" t="s">
        <v>166</v>
      </c>
      <c r="AY32" s="58" t="s">
        <v>166</v>
      </c>
      <c r="AZ32" s="58" t="s">
        <v>165</v>
      </c>
      <c r="BA32" s="58" t="s">
        <v>165</v>
      </c>
      <c r="BB32" s="58" t="s">
        <v>165</v>
      </c>
      <c r="BC32" s="58" t="s">
        <v>165</v>
      </c>
      <c r="BD32" s="58" t="s">
        <v>165</v>
      </c>
      <c r="BE32" s="59" t="s">
        <v>167</v>
      </c>
      <c r="BF32" s="59" t="s">
        <v>166</v>
      </c>
      <c r="BG32" s="59" t="s">
        <v>165</v>
      </c>
      <c r="BH32" s="59" t="s">
        <v>165</v>
      </c>
      <c r="BI32" s="59" t="s">
        <v>165</v>
      </c>
      <c r="BJ32" s="59" t="s">
        <v>165</v>
      </c>
      <c r="BK32" s="59" t="s">
        <v>165</v>
      </c>
      <c r="BL32" s="59" t="s">
        <v>165</v>
      </c>
      <c r="BM32" s="59" t="s">
        <v>166</v>
      </c>
      <c r="BN32" s="59" t="s">
        <v>166</v>
      </c>
      <c r="BO32" s="59" t="s">
        <v>166</v>
      </c>
      <c r="BP32" s="59" t="s">
        <v>166</v>
      </c>
      <c r="BQ32" s="59" t="s">
        <v>165</v>
      </c>
      <c r="BR32" s="59" t="s">
        <v>165</v>
      </c>
      <c r="BS32" s="59" t="s">
        <v>165</v>
      </c>
      <c r="BT32" s="59" t="s">
        <v>165</v>
      </c>
      <c r="BU32" s="59" t="s">
        <v>166</v>
      </c>
      <c r="BV32" s="59" t="s">
        <v>165</v>
      </c>
      <c r="BW32" s="59" t="s">
        <v>165</v>
      </c>
      <c r="BX32" s="59" t="s">
        <v>166</v>
      </c>
      <c r="BY32" s="59" t="s">
        <v>166</v>
      </c>
      <c r="BZ32" s="59" t="s">
        <v>166</v>
      </c>
      <c r="CA32" s="59" t="s">
        <v>165</v>
      </c>
      <c r="CB32" s="59" t="s">
        <v>165</v>
      </c>
      <c r="CC32" s="59" t="s">
        <v>165</v>
      </c>
      <c r="CD32" s="59" t="s">
        <v>166</v>
      </c>
      <c r="CE32" s="59" t="s">
        <v>166</v>
      </c>
      <c r="CF32" s="59" t="s">
        <v>166</v>
      </c>
      <c r="CG32" s="59" t="s">
        <v>166</v>
      </c>
      <c r="CH32" s="59" t="s">
        <v>166</v>
      </c>
      <c r="CI32" s="59" t="s">
        <v>165</v>
      </c>
      <c r="CJ32" s="59" t="s">
        <v>166</v>
      </c>
      <c r="CK32" s="59" t="s">
        <v>165</v>
      </c>
      <c r="CL32" s="59" t="s">
        <v>166</v>
      </c>
      <c r="CM32" s="59" t="s">
        <v>165</v>
      </c>
      <c r="CN32" s="59" t="s">
        <v>166</v>
      </c>
      <c r="CO32" s="59" t="s">
        <v>166</v>
      </c>
      <c r="CP32" s="59" t="s">
        <v>166</v>
      </c>
      <c r="CQ32" s="59" t="s">
        <v>166</v>
      </c>
      <c r="CR32" s="59" t="s">
        <v>166</v>
      </c>
      <c r="CS32" s="59" t="s">
        <v>166</v>
      </c>
      <c r="CT32" s="59" t="s">
        <v>165</v>
      </c>
      <c r="CU32" s="59" t="s">
        <v>166</v>
      </c>
      <c r="CV32" s="59" t="s">
        <v>166</v>
      </c>
      <c r="CW32" s="59" t="s">
        <v>166</v>
      </c>
      <c r="CX32" s="59" t="s">
        <v>166</v>
      </c>
      <c r="CY32" s="59" t="s">
        <v>165</v>
      </c>
      <c r="CZ32" s="59" t="s">
        <v>165</v>
      </c>
      <c r="DA32" s="59" t="s">
        <v>165</v>
      </c>
      <c r="DB32" s="59" t="s">
        <v>166</v>
      </c>
      <c r="DC32" s="59" t="s">
        <v>166</v>
      </c>
      <c r="DD32" s="59" t="s">
        <v>165</v>
      </c>
      <c r="DE32" s="59" t="s">
        <v>165</v>
      </c>
      <c r="DF32" s="59" t="s">
        <v>165</v>
      </c>
      <c r="DG32" s="59" t="s">
        <v>166</v>
      </c>
      <c r="DH32" s="59" t="s">
        <v>165</v>
      </c>
      <c r="DI32" s="59" t="s">
        <v>165</v>
      </c>
      <c r="DJ32" s="59" t="s">
        <v>165</v>
      </c>
      <c r="DK32" s="59" t="s">
        <v>166</v>
      </c>
      <c r="DL32" s="59" t="s">
        <v>165</v>
      </c>
      <c r="DM32" s="59" t="s">
        <v>166</v>
      </c>
      <c r="DN32" s="59" t="s">
        <v>166</v>
      </c>
      <c r="DO32" s="59" t="s">
        <v>165</v>
      </c>
      <c r="DP32" s="58" t="s">
        <v>165</v>
      </c>
      <c r="DQ32" s="66"/>
    </row>
    <row r="33" spans="1:121" ht="15.75" customHeight="1" x14ac:dyDescent="0.25">
      <c r="A33" s="46" t="str">
        <f>IF('[1]Panel Profiles'!A33&lt;&gt;"",'[1]Panel Profiles'!A33,"")</f>
        <v>PR272</v>
      </c>
      <c r="B33" s="46" t="str">
        <f>IF('[1]Panel Profiles'!B33&lt;&gt;"",'[1]Panel Profiles'!B33,"")</f>
        <v>PR305-38</v>
      </c>
      <c r="C33" s="57" t="s">
        <v>166</v>
      </c>
      <c r="D33" s="58" t="s">
        <v>166</v>
      </c>
      <c r="E33" s="58" t="s">
        <v>167</v>
      </c>
      <c r="F33" s="58" t="s">
        <v>165</v>
      </c>
      <c r="G33" s="58" t="s">
        <v>165</v>
      </c>
      <c r="H33" s="58" t="s">
        <v>166</v>
      </c>
      <c r="I33" s="58" t="s">
        <v>165</v>
      </c>
      <c r="J33" s="58" t="s">
        <v>165</v>
      </c>
      <c r="K33" s="58" t="s">
        <v>167</v>
      </c>
      <c r="L33" s="58" t="s">
        <v>165</v>
      </c>
      <c r="M33" s="58" t="s">
        <v>166</v>
      </c>
      <c r="N33" s="58" t="s">
        <v>167</v>
      </c>
      <c r="O33" s="58" t="s">
        <v>166</v>
      </c>
      <c r="P33" s="58" t="s">
        <v>167</v>
      </c>
      <c r="Q33" s="58" t="s">
        <v>167</v>
      </c>
      <c r="R33" s="58" t="s">
        <v>167</v>
      </c>
      <c r="S33" s="58" t="s">
        <v>166</v>
      </c>
      <c r="T33" s="58" t="s">
        <v>167</v>
      </c>
      <c r="U33" s="58" t="s">
        <v>167</v>
      </c>
      <c r="V33" s="58" t="s">
        <v>165</v>
      </c>
      <c r="W33" s="58" t="s">
        <v>166</v>
      </c>
      <c r="X33" s="58" t="s">
        <v>167</v>
      </c>
      <c r="Y33" s="58" t="s">
        <v>165</v>
      </c>
      <c r="Z33" s="58" t="s">
        <v>165</v>
      </c>
      <c r="AA33" s="58" t="s">
        <v>165</v>
      </c>
      <c r="AB33" s="58" t="s">
        <v>167</v>
      </c>
      <c r="AC33" s="58" t="s">
        <v>167</v>
      </c>
      <c r="AD33" s="58" t="s">
        <v>166</v>
      </c>
      <c r="AE33" s="58" t="s">
        <v>166</v>
      </c>
      <c r="AF33" s="58" t="s">
        <v>165</v>
      </c>
      <c r="AG33" s="58" t="s">
        <v>165</v>
      </c>
      <c r="AH33" s="58" t="s">
        <v>165</v>
      </c>
      <c r="AI33" s="58" t="s">
        <v>165</v>
      </c>
      <c r="AJ33" s="58" t="s">
        <v>165</v>
      </c>
      <c r="AK33" s="58" t="s">
        <v>165</v>
      </c>
      <c r="AL33" s="58" t="s">
        <v>167</v>
      </c>
      <c r="AM33" s="58" t="s">
        <v>167</v>
      </c>
      <c r="AN33" s="58" t="s">
        <v>165</v>
      </c>
      <c r="AO33" s="58" t="s">
        <v>166</v>
      </c>
      <c r="AP33" s="58" t="s">
        <v>166</v>
      </c>
      <c r="AQ33" s="58" t="s">
        <v>165</v>
      </c>
      <c r="AR33" s="58" t="s">
        <v>166</v>
      </c>
      <c r="AS33" s="58" t="s">
        <v>166</v>
      </c>
      <c r="AT33" s="58" t="s">
        <v>167</v>
      </c>
      <c r="AU33" s="58" t="s">
        <v>165</v>
      </c>
      <c r="AV33" s="58" t="s">
        <v>165</v>
      </c>
      <c r="AW33" s="58" t="s">
        <v>166</v>
      </c>
      <c r="AX33" s="58" t="s">
        <v>166</v>
      </c>
      <c r="AY33" s="58" t="s">
        <v>166</v>
      </c>
      <c r="AZ33" s="58" t="s">
        <v>165</v>
      </c>
      <c r="BA33" s="58" t="s">
        <v>166</v>
      </c>
      <c r="BB33" s="58" t="s">
        <v>166</v>
      </c>
      <c r="BC33" s="58" t="s">
        <v>166</v>
      </c>
      <c r="BD33" s="58" t="s">
        <v>166</v>
      </c>
      <c r="BE33" s="59" t="s">
        <v>167</v>
      </c>
      <c r="BF33" s="59" t="s">
        <v>166</v>
      </c>
      <c r="BG33" s="59" t="s">
        <v>166</v>
      </c>
      <c r="BH33" s="59" t="s">
        <v>166</v>
      </c>
      <c r="BI33" s="59" t="s">
        <v>165</v>
      </c>
      <c r="BJ33" s="59" t="s">
        <v>165</v>
      </c>
      <c r="BK33" s="59" t="s">
        <v>166</v>
      </c>
      <c r="BL33" s="59" t="s">
        <v>165</v>
      </c>
      <c r="BM33" s="59" t="s">
        <v>166</v>
      </c>
      <c r="BN33" s="59" t="s">
        <v>166</v>
      </c>
      <c r="BO33" s="59" t="s">
        <v>166</v>
      </c>
      <c r="BP33" s="59" t="s">
        <v>166</v>
      </c>
      <c r="BQ33" s="59" t="s">
        <v>165</v>
      </c>
      <c r="BR33" s="59" t="s">
        <v>166</v>
      </c>
      <c r="BS33" s="59" t="s">
        <v>166</v>
      </c>
      <c r="BT33" s="59" t="s">
        <v>166</v>
      </c>
      <c r="BU33" s="59" t="s">
        <v>166</v>
      </c>
      <c r="BV33" s="59" t="s">
        <v>165</v>
      </c>
      <c r="BW33" s="59" t="s">
        <v>167</v>
      </c>
      <c r="BX33" s="59" t="s">
        <v>166</v>
      </c>
      <c r="BY33" s="59" t="s">
        <v>166</v>
      </c>
      <c r="BZ33" s="59" t="s">
        <v>166</v>
      </c>
      <c r="CA33" s="59" t="s">
        <v>166</v>
      </c>
      <c r="CB33" s="59" t="s">
        <v>165</v>
      </c>
      <c r="CC33" s="59" t="s">
        <v>165</v>
      </c>
      <c r="CD33" s="59" t="s">
        <v>166</v>
      </c>
      <c r="CE33" s="59" t="s">
        <v>166</v>
      </c>
      <c r="CF33" s="59" t="s">
        <v>166</v>
      </c>
      <c r="CG33" s="59" t="s">
        <v>166</v>
      </c>
      <c r="CH33" s="59" t="s">
        <v>166</v>
      </c>
      <c r="CI33" s="59" t="s">
        <v>166</v>
      </c>
      <c r="CJ33" s="59" t="s">
        <v>166</v>
      </c>
      <c r="CK33" s="59" t="s">
        <v>166</v>
      </c>
      <c r="CL33" s="59" t="s">
        <v>166</v>
      </c>
      <c r="CM33" s="59" t="s">
        <v>165</v>
      </c>
      <c r="CN33" s="59" t="s">
        <v>166</v>
      </c>
      <c r="CO33" s="59" t="s">
        <v>166</v>
      </c>
      <c r="CP33" s="59" t="s">
        <v>166</v>
      </c>
      <c r="CQ33" s="59" t="s">
        <v>166</v>
      </c>
      <c r="CR33" s="59" t="s">
        <v>166</v>
      </c>
      <c r="CS33" s="59" t="s">
        <v>166</v>
      </c>
      <c r="CT33" s="59" t="s">
        <v>165</v>
      </c>
      <c r="CU33" s="59" t="s">
        <v>166</v>
      </c>
      <c r="CV33" s="59" t="s">
        <v>166</v>
      </c>
      <c r="CW33" s="59" t="s">
        <v>166</v>
      </c>
      <c r="CX33" s="59" t="s">
        <v>166</v>
      </c>
      <c r="CY33" s="59" t="s">
        <v>166</v>
      </c>
      <c r="CZ33" s="59" t="s">
        <v>166</v>
      </c>
      <c r="DA33" s="59" t="s">
        <v>166</v>
      </c>
      <c r="DB33" s="59" t="s">
        <v>166</v>
      </c>
      <c r="DC33" s="59" t="s">
        <v>166</v>
      </c>
      <c r="DD33" s="59" t="s">
        <v>165</v>
      </c>
      <c r="DE33" s="59" t="s">
        <v>165</v>
      </c>
      <c r="DF33" s="59" t="s">
        <v>165</v>
      </c>
      <c r="DG33" s="59" t="s">
        <v>166</v>
      </c>
      <c r="DH33" s="59" t="s">
        <v>166</v>
      </c>
      <c r="DI33" s="59" t="s">
        <v>166</v>
      </c>
      <c r="DJ33" s="59" t="s">
        <v>165</v>
      </c>
      <c r="DK33" s="59" t="s">
        <v>166</v>
      </c>
      <c r="DL33" s="59" t="s">
        <v>166</v>
      </c>
      <c r="DM33" s="59" t="s">
        <v>166</v>
      </c>
      <c r="DN33" s="59" t="s">
        <v>166</v>
      </c>
      <c r="DO33" s="59" t="s">
        <v>165</v>
      </c>
      <c r="DP33" s="58" t="s">
        <v>165</v>
      </c>
      <c r="DQ33" s="66"/>
    </row>
    <row r="34" spans="1:121" ht="15.75" customHeight="1" x14ac:dyDescent="0.25">
      <c r="A34" s="46" t="str">
        <f>IF('[1]Panel Profiles'!A34&lt;&gt;"",'[1]Panel Profiles'!A34,"")</f>
        <v>PR249</v>
      </c>
      <c r="B34" s="46" t="str">
        <f>IF('[1]Panel Profiles'!B34&lt;&gt;"",'[1]Panel Profiles'!B34,"")</f>
        <v>PR305-51</v>
      </c>
      <c r="C34" s="57" t="s">
        <v>166</v>
      </c>
      <c r="D34" s="58" t="s">
        <v>166</v>
      </c>
      <c r="E34" s="58" t="s">
        <v>167</v>
      </c>
      <c r="F34" s="58" t="s">
        <v>166</v>
      </c>
      <c r="G34" s="58" t="s">
        <v>165</v>
      </c>
      <c r="H34" s="58" t="s">
        <v>166</v>
      </c>
      <c r="I34" s="58" t="s">
        <v>165</v>
      </c>
      <c r="J34" s="58" t="s">
        <v>165</v>
      </c>
      <c r="K34" s="58" t="s">
        <v>167</v>
      </c>
      <c r="L34" s="58" t="s">
        <v>165</v>
      </c>
      <c r="M34" s="58" t="s">
        <v>166</v>
      </c>
      <c r="N34" s="58" t="s">
        <v>167</v>
      </c>
      <c r="O34" s="58" t="s">
        <v>166</v>
      </c>
      <c r="P34" s="58" t="s">
        <v>167</v>
      </c>
      <c r="Q34" s="58" t="s">
        <v>167</v>
      </c>
      <c r="R34" s="58" t="s">
        <v>167</v>
      </c>
      <c r="S34" s="58" t="s">
        <v>166</v>
      </c>
      <c r="T34" s="58" t="s">
        <v>167</v>
      </c>
      <c r="U34" s="58" t="s">
        <v>167</v>
      </c>
      <c r="V34" s="58" t="s">
        <v>165</v>
      </c>
      <c r="W34" s="58" t="s">
        <v>166</v>
      </c>
      <c r="X34" s="58" t="s">
        <v>167</v>
      </c>
      <c r="Y34" s="58" t="s">
        <v>166</v>
      </c>
      <c r="Z34" s="58" t="s">
        <v>165</v>
      </c>
      <c r="AA34" s="58" t="s">
        <v>165</v>
      </c>
      <c r="AB34" s="58" t="s">
        <v>167</v>
      </c>
      <c r="AC34" s="58" t="s">
        <v>167</v>
      </c>
      <c r="AD34" s="58" t="s">
        <v>166</v>
      </c>
      <c r="AE34" s="58" t="s">
        <v>166</v>
      </c>
      <c r="AF34" s="58" t="s">
        <v>166</v>
      </c>
      <c r="AG34" s="58" t="s">
        <v>165</v>
      </c>
      <c r="AH34" s="58" t="s">
        <v>165</v>
      </c>
      <c r="AI34" s="58" t="s">
        <v>166</v>
      </c>
      <c r="AJ34" s="58" t="s">
        <v>165</v>
      </c>
      <c r="AK34" s="58" t="s">
        <v>166</v>
      </c>
      <c r="AL34" s="58" t="s">
        <v>167</v>
      </c>
      <c r="AM34" s="58" t="s">
        <v>167</v>
      </c>
      <c r="AN34" s="58" t="s">
        <v>165</v>
      </c>
      <c r="AO34" s="58" t="s">
        <v>166</v>
      </c>
      <c r="AP34" s="58" t="s">
        <v>166</v>
      </c>
      <c r="AQ34" s="58" t="s">
        <v>166</v>
      </c>
      <c r="AR34" s="58" t="s">
        <v>166</v>
      </c>
      <c r="AS34" s="58" t="s">
        <v>166</v>
      </c>
      <c r="AT34" s="58" t="s">
        <v>167</v>
      </c>
      <c r="AU34" s="58" t="s">
        <v>165</v>
      </c>
      <c r="AV34" s="58" t="s">
        <v>165</v>
      </c>
      <c r="AW34" s="58" t="s">
        <v>166</v>
      </c>
      <c r="AX34" s="58" t="s">
        <v>166</v>
      </c>
      <c r="AY34" s="58" t="s">
        <v>166</v>
      </c>
      <c r="AZ34" s="58" t="s">
        <v>166</v>
      </c>
      <c r="BA34" s="58" t="s">
        <v>166</v>
      </c>
      <c r="BB34" s="58" t="s">
        <v>166</v>
      </c>
      <c r="BC34" s="58" t="s">
        <v>166</v>
      </c>
      <c r="BD34" s="58" t="s">
        <v>166</v>
      </c>
      <c r="BE34" s="59" t="s">
        <v>167</v>
      </c>
      <c r="BF34" s="59" t="s">
        <v>166</v>
      </c>
      <c r="BG34" s="59" t="s">
        <v>166</v>
      </c>
      <c r="BH34" s="59" t="s">
        <v>166</v>
      </c>
      <c r="BI34" s="59" t="s">
        <v>165</v>
      </c>
      <c r="BJ34" s="59" t="s">
        <v>165</v>
      </c>
      <c r="BK34" s="59" t="s">
        <v>166</v>
      </c>
      <c r="BL34" s="59" t="s">
        <v>165</v>
      </c>
      <c r="BM34" s="59" t="s">
        <v>166</v>
      </c>
      <c r="BN34" s="59" t="s">
        <v>166</v>
      </c>
      <c r="BO34" s="59" t="s">
        <v>166</v>
      </c>
      <c r="BP34" s="59" t="s">
        <v>166</v>
      </c>
      <c r="BQ34" s="59" t="s">
        <v>165</v>
      </c>
      <c r="BR34" s="59" t="s">
        <v>166</v>
      </c>
      <c r="BS34" s="59" t="s">
        <v>166</v>
      </c>
      <c r="BT34" s="59" t="s">
        <v>166</v>
      </c>
      <c r="BU34" s="59" t="s">
        <v>166</v>
      </c>
      <c r="BV34" s="59" t="s">
        <v>166</v>
      </c>
      <c r="BW34" s="59" t="s">
        <v>167</v>
      </c>
      <c r="BX34" s="59" t="s">
        <v>166</v>
      </c>
      <c r="BY34" s="59" t="s">
        <v>166</v>
      </c>
      <c r="BZ34" s="59" t="s">
        <v>166</v>
      </c>
      <c r="CA34" s="59" t="s">
        <v>166</v>
      </c>
      <c r="CB34" s="59" t="s">
        <v>166</v>
      </c>
      <c r="CC34" s="59" t="s">
        <v>166</v>
      </c>
      <c r="CD34" s="59" t="s">
        <v>166</v>
      </c>
      <c r="CE34" s="59" t="s">
        <v>166</v>
      </c>
      <c r="CF34" s="59" t="s">
        <v>166</v>
      </c>
      <c r="CG34" s="59" t="s">
        <v>166</v>
      </c>
      <c r="CH34" s="59" t="s">
        <v>166</v>
      </c>
      <c r="CI34" s="59" t="s">
        <v>166</v>
      </c>
      <c r="CJ34" s="59" t="s">
        <v>166</v>
      </c>
      <c r="CK34" s="59" t="s">
        <v>166</v>
      </c>
      <c r="CL34" s="59" t="s">
        <v>166</v>
      </c>
      <c r="CM34" s="59" t="s">
        <v>166</v>
      </c>
      <c r="CN34" s="59" t="s">
        <v>166</v>
      </c>
      <c r="CO34" s="59" t="s">
        <v>166</v>
      </c>
      <c r="CP34" s="59" t="s">
        <v>166</v>
      </c>
      <c r="CQ34" s="59" t="s">
        <v>166</v>
      </c>
      <c r="CR34" s="59" t="s">
        <v>166</v>
      </c>
      <c r="CS34" s="59" t="s">
        <v>166</v>
      </c>
      <c r="CT34" s="59" t="s">
        <v>165</v>
      </c>
      <c r="CU34" s="59" t="s">
        <v>166</v>
      </c>
      <c r="CV34" s="59" t="s">
        <v>166</v>
      </c>
      <c r="CW34" s="59" t="s">
        <v>166</v>
      </c>
      <c r="CX34" s="59" t="s">
        <v>166</v>
      </c>
      <c r="CY34" s="59" t="s">
        <v>166</v>
      </c>
      <c r="CZ34" s="59" t="s">
        <v>166</v>
      </c>
      <c r="DA34" s="59" t="s">
        <v>166</v>
      </c>
      <c r="DB34" s="59" t="s">
        <v>166</v>
      </c>
      <c r="DC34" s="59" t="s">
        <v>166</v>
      </c>
      <c r="DD34" s="59" t="s">
        <v>166</v>
      </c>
      <c r="DE34" s="59" t="s">
        <v>165</v>
      </c>
      <c r="DF34" s="59" t="s">
        <v>166</v>
      </c>
      <c r="DG34" s="59" t="s">
        <v>166</v>
      </c>
      <c r="DH34" s="59" t="s">
        <v>166</v>
      </c>
      <c r="DI34" s="59" t="s">
        <v>166</v>
      </c>
      <c r="DJ34" s="59" t="s">
        <v>165</v>
      </c>
      <c r="DK34" s="59" t="s">
        <v>166</v>
      </c>
      <c r="DL34" s="59" t="s">
        <v>166</v>
      </c>
      <c r="DM34" s="59" t="s">
        <v>166</v>
      </c>
      <c r="DN34" s="59" t="s">
        <v>166</v>
      </c>
      <c r="DO34" s="59" t="s">
        <v>167</v>
      </c>
      <c r="DP34" s="58" t="s">
        <v>167</v>
      </c>
      <c r="DQ34" s="66"/>
    </row>
    <row r="35" spans="1:121" ht="15.75" customHeight="1" x14ac:dyDescent="0.25">
      <c r="A35" s="46" t="str">
        <f>IF('[1]Panel Profiles'!A35&lt;&gt;"",'[1]Panel Profiles'!A35,"")</f>
        <v>PR249</v>
      </c>
      <c r="B35" s="46" t="str">
        <f>IF('[1]Panel Profiles'!B35&lt;&gt;"",'[1]Panel Profiles'!B35,"")</f>
        <v>PR306-19</v>
      </c>
      <c r="C35" s="57" t="s">
        <v>166</v>
      </c>
      <c r="D35" s="58" t="s">
        <v>166</v>
      </c>
      <c r="E35" s="58" t="s">
        <v>167</v>
      </c>
      <c r="F35" s="58" t="s">
        <v>166</v>
      </c>
      <c r="G35" s="58" t="s">
        <v>166</v>
      </c>
      <c r="H35" s="58" t="s">
        <v>166</v>
      </c>
      <c r="I35" s="58" t="s">
        <v>165</v>
      </c>
      <c r="J35" s="58" t="s">
        <v>166</v>
      </c>
      <c r="K35" s="58" t="s">
        <v>167</v>
      </c>
      <c r="L35" s="58" t="s">
        <v>167</v>
      </c>
      <c r="M35" s="58" t="s">
        <v>166</v>
      </c>
      <c r="N35" s="58" t="s">
        <v>167</v>
      </c>
      <c r="O35" s="58" t="s">
        <v>166</v>
      </c>
      <c r="P35" s="58" t="s">
        <v>167</v>
      </c>
      <c r="Q35" s="58" t="s">
        <v>167</v>
      </c>
      <c r="R35" s="58" t="s">
        <v>167</v>
      </c>
      <c r="S35" s="58" t="s">
        <v>166</v>
      </c>
      <c r="T35" s="58" t="s">
        <v>167</v>
      </c>
      <c r="U35" s="58" t="s">
        <v>167</v>
      </c>
      <c r="V35" s="58" t="s">
        <v>167</v>
      </c>
      <c r="W35" s="58" t="s">
        <v>166</v>
      </c>
      <c r="X35" s="58" t="s">
        <v>167</v>
      </c>
      <c r="Y35" s="58" t="s">
        <v>166</v>
      </c>
      <c r="Z35" s="58" t="s">
        <v>167</v>
      </c>
      <c r="AA35" s="58" t="s">
        <v>166</v>
      </c>
      <c r="AB35" s="58" t="s">
        <v>167</v>
      </c>
      <c r="AC35" s="58" t="s">
        <v>167</v>
      </c>
      <c r="AD35" s="58" t="s">
        <v>166</v>
      </c>
      <c r="AE35" s="58" t="s">
        <v>166</v>
      </c>
      <c r="AF35" s="58" t="s">
        <v>166</v>
      </c>
      <c r="AG35" s="58" t="s">
        <v>166</v>
      </c>
      <c r="AH35" s="58" t="s">
        <v>165</v>
      </c>
      <c r="AI35" s="58" t="s">
        <v>166</v>
      </c>
      <c r="AJ35" s="58" t="s">
        <v>167</v>
      </c>
      <c r="AK35" s="58" t="s">
        <v>166</v>
      </c>
      <c r="AL35" s="58" t="s">
        <v>167</v>
      </c>
      <c r="AM35" s="58" t="s">
        <v>167</v>
      </c>
      <c r="AN35" s="58" t="s">
        <v>166</v>
      </c>
      <c r="AO35" s="58" t="s">
        <v>166</v>
      </c>
      <c r="AP35" s="58" t="s">
        <v>166</v>
      </c>
      <c r="AQ35" s="58" t="s">
        <v>166</v>
      </c>
      <c r="AR35" s="58" t="s">
        <v>166</v>
      </c>
      <c r="AS35" s="58" t="s">
        <v>166</v>
      </c>
      <c r="AT35" s="58" t="s">
        <v>167</v>
      </c>
      <c r="AU35" s="58" t="s">
        <v>165</v>
      </c>
      <c r="AV35" s="58" t="s">
        <v>166</v>
      </c>
      <c r="AW35" s="58" t="s">
        <v>166</v>
      </c>
      <c r="AX35" s="58" t="s">
        <v>166</v>
      </c>
      <c r="AY35" s="58" t="s">
        <v>166</v>
      </c>
      <c r="AZ35" s="58" t="s">
        <v>166</v>
      </c>
      <c r="BA35" s="58" t="s">
        <v>166</v>
      </c>
      <c r="BB35" s="58" t="s">
        <v>166</v>
      </c>
      <c r="BC35" s="58" t="s">
        <v>166</v>
      </c>
      <c r="BD35" s="58" t="s">
        <v>166</v>
      </c>
      <c r="BE35" s="59" t="s">
        <v>167</v>
      </c>
      <c r="BF35" s="59" t="s">
        <v>166</v>
      </c>
      <c r="BG35" s="59" t="s">
        <v>166</v>
      </c>
      <c r="BH35" s="59" t="s">
        <v>166</v>
      </c>
      <c r="BI35" s="59" t="s">
        <v>165</v>
      </c>
      <c r="BJ35" s="59" t="s">
        <v>165</v>
      </c>
      <c r="BK35" s="59" t="s">
        <v>166</v>
      </c>
      <c r="BL35" s="59" t="s">
        <v>165</v>
      </c>
      <c r="BM35" s="59" t="s">
        <v>166</v>
      </c>
      <c r="BN35" s="59" t="s">
        <v>166</v>
      </c>
      <c r="BO35" s="59" t="s">
        <v>166</v>
      </c>
      <c r="BP35" s="59" t="s">
        <v>166</v>
      </c>
      <c r="BQ35" s="59" t="s">
        <v>165</v>
      </c>
      <c r="BR35" s="59" t="s">
        <v>166</v>
      </c>
      <c r="BS35" s="59" t="s">
        <v>166</v>
      </c>
      <c r="BT35" s="59" t="s">
        <v>166</v>
      </c>
      <c r="BU35" s="59" t="s">
        <v>166</v>
      </c>
      <c r="BV35" s="59" t="s">
        <v>166</v>
      </c>
      <c r="BW35" s="59" t="s">
        <v>167</v>
      </c>
      <c r="BX35" s="59" t="s">
        <v>166</v>
      </c>
      <c r="BY35" s="59" t="s">
        <v>166</v>
      </c>
      <c r="BZ35" s="59" t="s">
        <v>166</v>
      </c>
      <c r="CA35" s="59" t="s">
        <v>166</v>
      </c>
      <c r="CB35" s="59" t="s">
        <v>166</v>
      </c>
      <c r="CC35" s="59" t="s">
        <v>166</v>
      </c>
      <c r="CD35" s="59" t="s">
        <v>166</v>
      </c>
      <c r="CE35" s="59" t="s">
        <v>166</v>
      </c>
      <c r="CF35" s="59" t="s">
        <v>166</v>
      </c>
      <c r="CG35" s="59" t="s">
        <v>166</v>
      </c>
      <c r="CH35" s="59" t="s">
        <v>166</v>
      </c>
      <c r="CI35" s="59" t="s">
        <v>166</v>
      </c>
      <c r="CJ35" s="59" t="s">
        <v>166</v>
      </c>
      <c r="CK35" s="59" t="s">
        <v>166</v>
      </c>
      <c r="CL35" s="59" t="s">
        <v>166</v>
      </c>
      <c r="CM35" s="59" t="s">
        <v>166</v>
      </c>
      <c r="CN35" s="59" t="s">
        <v>166</v>
      </c>
      <c r="CO35" s="59" t="s">
        <v>166</v>
      </c>
      <c r="CP35" s="59" t="s">
        <v>166</v>
      </c>
      <c r="CQ35" s="59" t="s">
        <v>166</v>
      </c>
      <c r="CR35" s="59" t="s">
        <v>166</v>
      </c>
      <c r="CS35" s="59" t="s">
        <v>166</v>
      </c>
      <c r="CT35" s="59" t="s">
        <v>166</v>
      </c>
      <c r="CU35" s="59" t="s">
        <v>166</v>
      </c>
      <c r="CV35" s="59" t="s">
        <v>166</v>
      </c>
      <c r="CW35" s="59" t="s">
        <v>166</v>
      </c>
      <c r="CX35" s="59" t="s">
        <v>166</v>
      </c>
      <c r="CY35" s="59" t="s">
        <v>166</v>
      </c>
      <c r="CZ35" s="59" t="s">
        <v>166</v>
      </c>
      <c r="DA35" s="59" t="s">
        <v>166</v>
      </c>
      <c r="DB35" s="59" t="s">
        <v>166</v>
      </c>
      <c r="DC35" s="59" t="s">
        <v>166</v>
      </c>
      <c r="DD35" s="59" t="s">
        <v>166</v>
      </c>
      <c r="DE35" s="59" t="s">
        <v>166</v>
      </c>
      <c r="DF35" s="59" t="s">
        <v>166</v>
      </c>
      <c r="DG35" s="59" t="s">
        <v>166</v>
      </c>
      <c r="DH35" s="59" t="s">
        <v>166</v>
      </c>
      <c r="DI35" s="59" t="s">
        <v>166</v>
      </c>
      <c r="DJ35" s="59" t="s">
        <v>166</v>
      </c>
      <c r="DK35" s="59" t="s">
        <v>166</v>
      </c>
      <c r="DL35" s="59" t="s">
        <v>166</v>
      </c>
      <c r="DM35" s="59" t="s">
        <v>166</v>
      </c>
      <c r="DN35" s="59" t="s">
        <v>166</v>
      </c>
      <c r="DO35" s="59" t="s">
        <v>167</v>
      </c>
      <c r="DP35" s="58" t="s">
        <v>167</v>
      </c>
      <c r="DQ35" s="66"/>
    </row>
    <row r="36" spans="1:121" ht="15.75" customHeight="1" x14ac:dyDescent="0.25">
      <c r="A36" s="46" t="str">
        <f>IF('[1]Panel Profiles'!A36&lt;&gt;"",'[1]Panel Profiles'!A36,"")</f>
        <v>PR210</v>
      </c>
      <c r="B36" s="46" t="str">
        <f>IF('[1]Panel Profiles'!B36&lt;&gt;"",'[1]Panel Profiles'!B36,"")</f>
        <v>PR306-19</v>
      </c>
      <c r="C36" s="57" t="s">
        <v>166</v>
      </c>
      <c r="D36" s="58" t="s">
        <v>166</v>
      </c>
      <c r="E36" s="58" t="s">
        <v>167</v>
      </c>
      <c r="F36" s="58" t="s">
        <v>166</v>
      </c>
      <c r="G36" s="58" t="s">
        <v>166</v>
      </c>
      <c r="H36" s="58" t="s">
        <v>166</v>
      </c>
      <c r="I36" s="58" t="s">
        <v>167</v>
      </c>
      <c r="J36" s="58" t="s">
        <v>166</v>
      </c>
      <c r="K36" s="58" t="s">
        <v>167</v>
      </c>
      <c r="L36" s="58" t="s">
        <v>167</v>
      </c>
      <c r="M36" s="58" t="s">
        <v>166</v>
      </c>
      <c r="N36" s="58" t="s">
        <v>167</v>
      </c>
      <c r="O36" s="58" t="s">
        <v>166</v>
      </c>
      <c r="P36" s="58" t="s">
        <v>167</v>
      </c>
      <c r="Q36" s="58" t="s">
        <v>167</v>
      </c>
      <c r="R36" s="58" t="s">
        <v>167</v>
      </c>
      <c r="S36" s="58" t="s">
        <v>166</v>
      </c>
      <c r="T36" s="58" t="s">
        <v>167</v>
      </c>
      <c r="U36" s="58" t="s">
        <v>167</v>
      </c>
      <c r="V36" s="58" t="s">
        <v>167</v>
      </c>
      <c r="W36" s="58" t="s">
        <v>166</v>
      </c>
      <c r="X36" s="58" t="s">
        <v>167</v>
      </c>
      <c r="Y36" s="58" t="s">
        <v>166</v>
      </c>
      <c r="Z36" s="58" t="s">
        <v>167</v>
      </c>
      <c r="AA36" s="58" t="s">
        <v>166</v>
      </c>
      <c r="AB36" s="58" t="s">
        <v>167</v>
      </c>
      <c r="AC36" s="58" t="s">
        <v>167</v>
      </c>
      <c r="AD36" s="58" t="s">
        <v>166</v>
      </c>
      <c r="AE36" s="58" t="s">
        <v>166</v>
      </c>
      <c r="AF36" s="58" t="s">
        <v>166</v>
      </c>
      <c r="AG36" s="58" t="s">
        <v>166</v>
      </c>
      <c r="AH36" s="58" t="s">
        <v>165</v>
      </c>
      <c r="AI36" s="58" t="s">
        <v>166</v>
      </c>
      <c r="AJ36" s="58" t="s">
        <v>167</v>
      </c>
      <c r="AK36" s="58" t="s">
        <v>166</v>
      </c>
      <c r="AL36" s="58" t="s">
        <v>167</v>
      </c>
      <c r="AM36" s="58" t="s">
        <v>167</v>
      </c>
      <c r="AN36" s="58" t="s">
        <v>166</v>
      </c>
      <c r="AO36" s="58" t="s">
        <v>166</v>
      </c>
      <c r="AP36" s="58" t="s">
        <v>166</v>
      </c>
      <c r="AQ36" s="58" t="s">
        <v>166</v>
      </c>
      <c r="AR36" s="58" t="s">
        <v>166</v>
      </c>
      <c r="AS36" s="58" t="s">
        <v>166</v>
      </c>
      <c r="AT36" s="58" t="s">
        <v>167</v>
      </c>
      <c r="AU36" s="58" t="s">
        <v>166</v>
      </c>
      <c r="AV36" s="58" t="s">
        <v>166</v>
      </c>
      <c r="AW36" s="58" t="s">
        <v>166</v>
      </c>
      <c r="AX36" s="58" t="s">
        <v>166</v>
      </c>
      <c r="AY36" s="58" t="s">
        <v>166</v>
      </c>
      <c r="AZ36" s="58" t="s">
        <v>166</v>
      </c>
      <c r="BA36" s="58" t="s">
        <v>166</v>
      </c>
      <c r="BB36" s="58" t="s">
        <v>166</v>
      </c>
      <c r="BC36" s="58" t="s">
        <v>166</v>
      </c>
      <c r="BD36" s="58" t="s">
        <v>166</v>
      </c>
      <c r="BE36" s="59" t="s">
        <v>167</v>
      </c>
      <c r="BF36" s="59" t="s">
        <v>166</v>
      </c>
      <c r="BG36" s="59" t="s">
        <v>166</v>
      </c>
      <c r="BH36" s="59" t="s">
        <v>166</v>
      </c>
      <c r="BI36" s="59" t="s">
        <v>167</v>
      </c>
      <c r="BJ36" s="59" t="s">
        <v>166</v>
      </c>
      <c r="BK36" s="59" t="s">
        <v>166</v>
      </c>
      <c r="BL36" s="59" t="s">
        <v>165</v>
      </c>
      <c r="BM36" s="59" t="s">
        <v>166</v>
      </c>
      <c r="BN36" s="59" t="s">
        <v>166</v>
      </c>
      <c r="BO36" s="59" t="s">
        <v>166</v>
      </c>
      <c r="BP36" s="59" t="s">
        <v>166</v>
      </c>
      <c r="BQ36" s="59" t="s">
        <v>166</v>
      </c>
      <c r="BR36" s="59" t="s">
        <v>166</v>
      </c>
      <c r="BS36" s="59" t="s">
        <v>166</v>
      </c>
      <c r="BT36" s="59" t="s">
        <v>166</v>
      </c>
      <c r="BU36" s="59" t="s">
        <v>166</v>
      </c>
      <c r="BV36" s="59" t="s">
        <v>166</v>
      </c>
      <c r="BW36" s="59" t="s">
        <v>167</v>
      </c>
      <c r="BX36" s="59" t="s">
        <v>166</v>
      </c>
      <c r="BY36" s="59" t="s">
        <v>166</v>
      </c>
      <c r="BZ36" s="59" t="s">
        <v>166</v>
      </c>
      <c r="CA36" s="59" t="s">
        <v>166</v>
      </c>
      <c r="CB36" s="59" t="s">
        <v>166</v>
      </c>
      <c r="CC36" s="59" t="s">
        <v>166</v>
      </c>
      <c r="CD36" s="59" t="s">
        <v>166</v>
      </c>
      <c r="CE36" s="59" t="s">
        <v>166</v>
      </c>
      <c r="CF36" s="59" t="s">
        <v>166</v>
      </c>
      <c r="CG36" s="59" t="s">
        <v>166</v>
      </c>
      <c r="CH36" s="59" t="s">
        <v>166</v>
      </c>
      <c r="CI36" s="59" t="s">
        <v>166</v>
      </c>
      <c r="CJ36" s="59" t="s">
        <v>166</v>
      </c>
      <c r="CK36" s="59" t="s">
        <v>166</v>
      </c>
      <c r="CL36" s="59" t="s">
        <v>166</v>
      </c>
      <c r="CM36" s="59" t="s">
        <v>166</v>
      </c>
      <c r="CN36" s="59" t="s">
        <v>166</v>
      </c>
      <c r="CO36" s="59" t="s">
        <v>166</v>
      </c>
      <c r="CP36" s="59" t="s">
        <v>166</v>
      </c>
      <c r="CQ36" s="59" t="s">
        <v>166</v>
      </c>
      <c r="CR36" s="59" t="s">
        <v>166</v>
      </c>
      <c r="CS36" s="59" t="s">
        <v>166</v>
      </c>
      <c r="CT36" s="59" t="s">
        <v>166</v>
      </c>
      <c r="CU36" s="59" t="s">
        <v>166</v>
      </c>
      <c r="CV36" s="59" t="s">
        <v>166</v>
      </c>
      <c r="CW36" s="59" t="s">
        <v>166</v>
      </c>
      <c r="CX36" s="59" t="s">
        <v>166</v>
      </c>
      <c r="CY36" s="59" t="s">
        <v>166</v>
      </c>
      <c r="CZ36" s="59" t="s">
        <v>166</v>
      </c>
      <c r="DA36" s="59" t="s">
        <v>166</v>
      </c>
      <c r="DB36" s="59" t="s">
        <v>166</v>
      </c>
      <c r="DC36" s="59" t="s">
        <v>166</v>
      </c>
      <c r="DD36" s="59" t="s">
        <v>166</v>
      </c>
      <c r="DE36" s="59" t="s">
        <v>166</v>
      </c>
      <c r="DF36" s="59" t="s">
        <v>166</v>
      </c>
      <c r="DG36" s="59" t="s">
        <v>166</v>
      </c>
      <c r="DH36" s="59" t="s">
        <v>166</v>
      </c>
      <c r="DI36" s="59" t="s">
        <v>166</v>
      </c>
      <c r="DJ36" s="59" t="s">
        <v>166</v>
      </c>
      <c r="DK36" s="59" t="s">
        <v>166</v>
      </c>
      <c r="DL36" s="59" t="s">
        <v>166</v>
      </c>
      <c r="DM36" s="59" t="s">
        <v>166</v>
      </c>
      <c r="DN36" s="59" t="s">
        <v>166</v>
      </c>
      <c r="DO36" s="59" t="s">
        <v>167</v>
      </c>
      <c r="DP36" s="58" t="s">
        <v>167</v>
      </c>
      <c r="DQ36" s="66"/>
    </row>
    <row r="37" spans="1:121" ht="15.75" customHeight="1" x14ac:dyDescent="0.25">
      <c r="A37" s="49" t="str">
        <f>IF('[1]Panel Profiles'!A37&lt;&gt;"",'[1]Panel Profiles'!A37,"")</f>
        <v>PR255</v>
      </c>
      <c r="B37" s="49" t="str">
        <f>IF('[1]Panel Profiles'!B37&lt;&gt;"",'[1]Panel Profiles'!B37,"")</f>
        <v>PR306-32</v>
      </c>
      <c r="C37" s="60" t="s">
        <v>165</v>
      </c>
      <c r="D37" s="61" t="s">
        <v>165</v>
      </c>
      <c r="E37" s="61" t="s">
        <v>165</v>
      </c>
      <c r="F37" s="61" t="s">
        <v>165</v>
      </c>
      <c r="G37" s="61" t="s">
        <v>165</v>
      </c>
      <c r="H37" s="61" t="s">
        <v>165</v>
      </c>
      <c r="I37" s="61" t="s">
        <v>165</v>
      </c>
      <c r="J37" s="61" t="s">
        <v>165</v>
      </c>
      <c r="K37" s="61" t="s">
        <v>165</v>
      </c>
      <c r="L37" s="61" t="s">
        <v>165</v>
      </c>
      <c r="M37" s="61" t="s">
        <v>165</v>
      </c>
      <c r="N37" s="61" t="s">
        <v>165</v>
      </c>
      <c r="O37" s="61" t="s">
        <v>166</v>
      </c>
      <c r="P37" s="61" t="s">
        <v>165</v>
      </c>
      <c r="Q37" s="61" t="s">
        <v>165</v>
      </c>
      <c r="R37" s="61" t="s">
        <v>165</v>
      </c>
      <c r="S37" s="61" t="s">
        <v>165</v>
      </c>
      <c r="T37" s="61" t="s">
        <v>165</v>
      </c>
      <c r="U37" s="61" t="s">
        <v>165</v>
      </c>
      <c r="V37" s="61" t="s">
        <v>165</v>
      </c>
      <c r="W37" s="61" t="s">
        <v>165</v>
      </c>
      <c r="X37" s="61" t="s">
        <v>165</v>
      </c>
      <c r="Y37" s="61" t="s">
        <v>165</v>
      </c>
      <c r="Z37" s="61" t="s">
        <v>165</v>
      </c>
      <c r="AA37" s="61" t="s">
        <v>165</v>
      </c>
      <c r="AB37" s="61" t="s">
        <v>165</v>
      </c>
      <c r="AC37" s="61" t="s">
        <v>165</v>
      </c>
      <c r="AD37" s="61" t="s">
        <v>165</v>
      </c>
      <c r="AE37" s="61" t="s">
        <v>165</v>
      </c>
      <c r="AF37" s="61" t="s">
        <v>165</v>
      </c>
      <c r="AG37" s="61" t="s">
        <v>165</v>
      </c>
      <c r="AH37" s="61" t="s">
        <v>165</v>
      </c>
      <c r="AI37" s="61" t="s">
        <v>165</v>
      </c>
      <c r="AJ37" s="61" t="s">
        <v>165</v>
      </c>
      <c r="AK37" s="61" t="s">
        <v>165</v>
      </c>
      <c r="AL37" s="61" t="s">
        <v>165</v>
      </c>
      <c r="AM37" s="61" t="s">
        <v>165</v>
      </c>
      <c r="AN37" s="61" t="s">
        <v>165</v>
      </c>
      <c r="AO37" s="61" t="s">
        <v>165</v>
      </c>
      <c r="AP37" s="61" t="s">
        <v>165</v>
      </c>
      <c r="AQ37" s="61" t="s">
        <v>165</v>
      </c>
      <c r="AR37" s="61" t="s">
        <v>166</v>
      </c>
      <c r="AS37" s="61" t="s">
        <v>165</v>
      </c>
      <c r="AT37" s="61" t="s">
        <v>165</v>
      </c>
      <c r="AU37" s="61" t="s">
        <v>165</v>
      </c>
      <c r="AV37" s="61" t="s">
        <v>165</v>
      </c>
      <c r="AW37" s="61" t="s">
        <v>166</v>
      </c>
      <c r="AX37" s="61" t="s">
        <v>165</v>
      </c>
      <c r="AY37" s="61" t="s">
        <v>165</v>
      </c>
      <c r="AZ37" s="61" t="s">
        <v>165</v>
      </c>
      <c r="BA37" s="61" t="s">
        <v>165</v>
      </c>
      <c r="BB37" s="61" t="s">
        <v>165</v>
      </c>
      <c r="BC37" s="61" t="s">
        <v>165</v>
      </c>
      <c r="BD37" s="61" t="s">
        <v>165</v>
      </c>
      <c r="BE37" s="62" t="s">
        <v>165</v>
      </c>
      <c r="BF37" s="62" t="s">
        <v>166</v>
      </c>
      <c r="BG37" s="62" t="s">
        <v>165</v>
      </c>
      <c r="BH37" s="62" t="s">
        <v>165</v>
      </c>
      <c r="BI37" s="62" t="s">
        <v>165</v>
      </c>
      <c r="BJ37" s="62" t="s">
        <v>165</v>
      </c>
      <c r="BK37" s="62" t="s">
        <v>165</v>
      </c>
      <c r="BL37" s="62" t="s">
        <v>165</v>
      </c>
      <c r="BM37" s="62" t="s">
        <v>166</v>
      </c>
      <c r="BN37" s="62" t="s">
        <v>166</v>
      </c>
      <c r="BO37" s="62" t="s">
        <v>166</v>
      </c>
      <c r="BP37" s="62" t="s">
        <v>166</v>
      </c>
      <c r="BQ37" s="62" t="s">
        <v>165</v>
      </c>
      <c r="BR37" s="62" t="s">
        <v>165</v>
      </c>
      <c r="BS37" s="62" t="s">
        <v>165</v>
      </c>
      <c r="BT37" s="62" t="s">
        <v>165</v>
      </c>
      <c r="BU37" s="62" t="s">
        <v>166</v>
      </c>
      <c r="BV37" s="62" t="s">
        <v>165</v>
      </c>
      <c r="BW37" s="62" t="s">
        <v>165</v>
      </c>
      <c r="BX37" s="62" t="s">
        <v>166</v>
      </c>
      <c r="BY37" s="62" t="s">
        <v>166</v>
      </c>
      <c r="BZ37" s="62" t="s">
        <v>165</v>
      </c>
      <c r="CA37" s="62" t="s">
        <v>165</v>
      </c>
      <c r="CB37" s="62" t="s">
        <v>165</v>
      </c>
      <c r="CC37" s="62" t="s">
        <v>165</v>
      </c>
      <c r="CD37" s="62" t="s">
        <v>166</v>
      </c>
      <c r="CE37" s="62" t="s">
        <v>165</v>
      </c>
      <c r="CF37" s="62" t="s">
        <v>165</v>
      </c>
      <c r="CG37" s="62" t="s">
        <v>166</v>
      </c>
      <c r="CH37" s="62" t="s">
        <v>166</v>
      </c>
      <c r="CI37" s="62" t="s">
        <v>165</v>
      </c>
      <c r="CJ37" s="62" t="s">
        <v>166</v>
      </c>
      <c r="CK37" s="62" t="s">
        <v>165</v>
      </c>
      <c r="CL37" s="62" t="s">
        <v>166</v>
      </c>
      <c r="CM37" s="62" t="s">
        <v>165</v>
      </c>
      <c r="CN37" s="62" t="s">
        <v>165</v>
      </c>
      <c r="CO37" s="62" t="s">
        <v>165</v>
      </c>
      <c r="CP37" s="62" t="s">
        <v>165</v>
      </c>
      <c r="CQ37" s="62" t="s">
        <v>165</v>
      </c>
      <c r="CR37" s="62" t="s">
        <v>165</v>
      </c>
      <c r="CS37" s="62" t="s">
        <v>166</v>
      </c>
      <c r="CT37" s="62" t="s">
        <v>165</v>
      </c>
      <c r="CU37" s="62" t="s">
        <v>165</v>
      </c>
      <c r="CV37" s="62" t="s">
        <v>166</v>
      </c>
      <c r="CW37" s="62" t="s">
        <v>166</v>
      </c>
      <c r="CX37" s="62" t="s">
        <v>166</v>
      </c>
      <c r="CY37" s="62" t="s">
        <v>165</v>
      </c>
      <c r="CZ37" s="62" t="s">
        <v>165</v>
      </c>
      <c r="DA37" s="62" t="s">
        <v>165</v>
      </c>
      <c r="DB37" s="62" t="s">
        <v>166</v>
      </c>
      <c r="DC37" s="62" t="s">
        <v>165</v>
      </c>
      <c r="DD37" s="62" t="s">
        <v>165</v>
      </c>
      <c r="DE37" s="62" t="s">
        <v>165</v>
      </c>
      <c r="DF37" s="62" t="s">
        <v>165</v>
      </c>
      <c r="DG37" s="62" t="s">
        <v>165</v>
      </c>
      <c r="DH37" s="62" t="s">
        <v>165</v>
      </c>
      <c r="DI37" s="62" t="s">
        <v>165</v>
      </c>
      <c r="DJ37" s="62" t="s">
        <v>165</v>
      </c>
      <c r="DK37" s="62" t="s">
        <v>165</v>
      </c>
      <c r="DL37" s="62" t="s">
        <v>165</v>
      </c>
      <c r="DM37" s="62" t="s">
        <v>166</v>
      </c>
      <c r="DN37" s="62" t="s">
        <v>166</v>
      </c>
      <c r="DO37" s="62" t="s">
        <v>165</v>
      </c>
      <c r="DP37" s="61" t="s">
        <v>165</v>
      </c>
      <c r="DQ37" s="61"/>
    </row>
    <row r="38" spans="1:121" ht="15.75" customHeight="1" x14ac:dyDescent="0.25">
      <c r="A38" s="49" t="str">
        <f>IF('[1]Panel Profiles'!A38&lt;&gt;"",'[1]Panel Profiles'!A38,"")</f>
        <v>PR255</v>
      </c>
      <c r="B38" s="49" t="str">
        <f>IF('[1]Panel Profiles'!B38&lt;&gt;"",'[1]Panel Profiles'!B38,"")</f>
        <v>PR307-19</v>
      </c>
      <c r="C38" s="60" t="s">
        <v>166</v>
      </c>
      <c r="D38" s="61" t="s">
        <v>166</v>
      </c>
      <c r="E38" s="61" t="s">
        <v>167</v>
      </c>
      <c r="F38" s="61" t="s">
        <v>166</v>
      </c>
      <c r="G38" s="61" t="s">
        <v>165</v>
      </c>
      <c r="H38" s="61" t="s">
        <v>166</v>
      </c>
      <c r="I38" s="61" t="s">
        <v>165</v>
      </c>
      <c r="J38" s="61" t="s">
        <v>165</v>
      </c>
      <c r="K38" s="61" t="s">
        <v>167</v>
      </c>
      <c r="L38" s="61" t="s">
        <v>165</v>
      </c>
      <c r="M38" s="61" t="s">
        <v>166</v>
      </c>
      <c r="N38" s="61" t="s">
        <v>167</v>
      </c>
      <c r="O38" s="61" t="s">
        <v>166</v>
      </c>
      <c r="P38" s="61" t="s">
        <v>167</v>
      </c>
      <c r="Q38" s="61" t="s">
        <v>167</v>
      </c>
      <c r="R38" s="61" t="s">
        <v>167</v>
      </c>
      <c r="S38" s="61" t="s">
        <v>166</v>
      </c>
      <c r="T38" s="61" t="s">
        <v>167</v>
      </c>
      <c r="U38" s="61" t="s">
        <v>167</v>
      </c>
      <c r="V38" s="61" t="s">
        <v>165</v>
      </c>
      <c r="W38" s="61" t="s">
        <v>166</v>
      </c>
      <c r="X38" s="61" t="s">
        <v>167</v>
      </c>
      <c r="Y38" s="61" t="s">
        <v>166</v>
      </c>
      <c r="Z38" s="61" t="s">
        <v>165</v>
      </c>
      <c r="AA38" s="61" t="s">
        <v>165</v>
      </c>
      <c r="AB38" s="61" t="s">
        <v>167</v>
      </c>
      <c r="AC38" s="61" t="s">
        <v>167</v>
      </c>
      <c r="AD38" s="61" t="s">
        <v>166</v>
      </c>
      <c r="AE38" s="61" t="s">
        <v>166</v>
      </c>
      <c r="AF38" s="61" t="s">
        <v>166</v>
      </c>
      <c r="AG38" s="61" t="s">
        <v>165</v>
      </c>
      <c r="AH38" s="61" t="s">
        <v>165</v>
      </c>
      <c r="AI38" s="61" t="s">
        <v>166</v>
      </c>
      <c r="AJ38" s="61" t="s">
        <v>165</v>
      </c>
      <c r="AK38" s="61" t="s">
        <v>165</v>
      </c>
      <c r="AL38" s="61" t="s">
        <v>167</v>
      </c>
      <c r="AM38" s="61" t="s">
        <v>167</v>
      </c>
      <c r="AN38" s="61" t="s">
        <v>165</v>
      </c>
      <c r="AO38" s="61" t="s">
        <v>166</v>
      </c>
      <c r="AP38" s="61" t="s">
        <v>166</v>
      </c>
      <c r="AQ38" s="61" t="s">
        <v>166</v>
      </c>
      <c r="AR38" s="61" t="s">
        <v>166</v>
      </c>
      <c r="AS38" s="61" t="s">
        <v>166</v>
      </c>
      <c r="AT38" s="61" t="s">
        <v>167</v>
      </c>
      <c r="AU38" s="61" t="s">
        <v>165</v>
      </c>
      <c r="AV38" s="61" t="s">
        <v>165</v>
      </c>
      <c r="AW38" s="61" t="s">
        <v>166</v>
      </c>
      <c r="AX38" s="61" t="s">
        <v>166</v>
      </c>
      <c r="AY38" s="61" t="s">
        <v>166</v>
      </c>
      <c r="AZ38" s="61" t="s">
        <v>166</v>
      </c>
      <c r="BA38" s="61" t="s">
        <v>166</v>
      </c>
      <c r="BB38" s="61" t="s">
        <v>166</v>
      </c>
      <c r="BC38" s="61" t="s">
        <v>166</v>
      </c>
      <c r="BD38" s="61" t="s">
        <v>166</v>
      </c>
      <c r="BE38" s="62" t="s">
        <v>167</v>
      </c>
      <c r="BF38" s="62" t="s">
        <v>166</v>
      </c>
      <c r="BG38" s="62" t="s">
        <v>166</v>
      </c>
      <c r="BH38" s="62" t="s">
        <v>166</v>
      </c>
      <c r="BI38" s="62" t="s">
        <v>165</v>
      </c>
      <c r="BJ38" s="62" t="s">
        <v>165</v>
      </c>
      <c r="BK38" s="62" t="s">
        <v>166</v>
      </c>
      <c r="BL38" s="62" t="s">
        <v>165</v>
      </c>
      <c r="BM38" s="62" t="s">
        <v>166</v>
      </c>
      <c r="BN38" s="62" t="s">
        <v>166</v>
      </c>
      <c r="BO38" s="62" t="s">
        <v>166</v>
      </c>
      <c r="BP38" s="62" t="s">
        <v>166</v>
      </c>
      <c r="BQ38" s="62" t="s">
        <v>165</v>
      </c>
      <c r="BR38" s="62" t="s">
        <v>166</v>
      </c>
      <c r="BS38" s="62" t="s">
        <v>166</v>
      </c>
      <c r="BT38" s="62" t="s">
        <v>166</v>
      </c>
      <c r="BU38" s="62" t="s">
        <v>166</v>
      </c>
      <c r="BV38" s="62" t="s">
        <v>165</v>
      </c>
      <c r="BW38" s="62" t="s">
        <v>167</v>
      </c>
      <c r="BX38" s="62" t="s">
        <v>166</v>
      </c>
      <c r="BY38" s="62" t="s">
        <v>166</v>
      </c>
      <c r="BZ38" s="62" t="s">
        <v>166</v>
      </c>
      <c r="CA38" s="62" t="s">
        <v>166</v>
      </c>
      <c r="CB38" s="62" t="s">
        <v>166</v>
      </c>
      <c r="CC38" s="62" t="s">
        <v>166</v>
      </c>
      <c r="CD38" s="62" t="s">
        <v>166</v>
      </c>
      <c r="CE38" s="62" t="s">
        <v>166</v>
      </c>
      <c r="CF38" s="62" t="s">
        <v>166</v>
      </c>
      <c r="CG38" s="62" t="s">
        <v>166</v>
      </c>
      <c r="CH38" s="62" t="s">
        <v>166</v>
      </c>
      <c r="CI38" s="62" t="s">
        <v>166</v>
      </c>
      <c r="CJ38" s="62" t="s">
        <v>166</v>
      </c>
      <c r="CK38" s="62" t="s">
        <v>166</v>
      </c>
      <c r="CL38" s="62" t="s">
        <v>166</v>
      </c>
      <c r="CM38" s="62" t="s">
        <v>165</v>
      </c>
      <c r="CN38" s="62" t="s">
        <v>166</v>
      </c>
      <c r="CO38" s="62" t="s">
        <v>166</v>
      </c>
      <c r="CP38" s="62" t="s">
        <v>166</v>
      </c>
      <c r="CQ38" s="62" t="s">
        <v>166</v>
      </c>
      <c r="CR38" s="62" t="s">
        <v>166</v>
      </c>
      <c r="CS38" s="62" t="s">
        <v>166</v>
      </c>
      <c r="CT38" s="62" t="s">
        <v>165</v>
      </c>
      <c r="CU38" s="62" t="s">
        <v>166</v>
      </c>
      <c r="CV38" s="62" t="s">
        <v>166</v>
      </c>
      <c r="CW38" s="62" t="s">
        <v>166</v>
      </c>
      <c r="CX38" s="62" t="s">
        <v>166</v>
      </c>
      <c r="CY38" s="62" t="s">
        <v>166</v>
      </c>
      <c r="CZ38" s="62" t="s">
        <v>166</v>
      </c>
      <c r="DA38" s="62" t="s">
        <v>166</v>
      </c>
      <c r="DB38" s="62" t="s">
        <v>166</v>
      </c>
      <c r="DC38" s="62" t="s">
        <v>166</v>
      </c>
      <c r="DD38" s="62" t="s">
        <v>165</v>
      </c>
      <c r="DE38" s="62" t="s">
        <v>165</v>
      </c>
      <c r="DF38" s="62" t="s">
        <v>165</v>
      </c>
      <c r="DG38" s="62" t="s">
        <v>166</v>
      </c>
      <c r="DH38" s="62" t="s">
        <v>166</v>
      </c>
      <c r="DI38" s="62" t="s">
        <v>166</v>
      </c>
      <c r="DJ38" s="62" t="s">
        <v>165</v>
      </c>
      <c r="DK38" s="62" t="s">
        <v>166</v>
      </c>
      <c r="DL38" s="62" t="s">
        <v>166</v>
      </c>
      <c r="DM38" s="62" t="s">
        <v>166</v>
      </c>
      <c r="DN38" s="62" t="s">
        <v>166</v>
      </c>
      <c r="DO38" s="62" t="s">
        <v>167</v>
      </c>
      <c r="DP38" s="61" t="s">
        <v>165</v>
      </c>
      <c r="DQ38" s="61"/>
    </row>
    <row r="39" spans="1:121" ht="15.75" customHeight="1" x14ac:dyDescent="0.25">
      <c r="A39" s="49" t="str">
        <f>IF('[1]Panel Profiles'!A39&lt;&gt;"",'[1]Panel Profiles'!A39,"")</f>
        <v>PR212</v>
      </c>
      <c r="B39" s="49" t="str">
        <f>IF('[1]Panel Profiles'!B39&lt;&gt;"",'[1]Panel Profiles'!B39,"")</f>
        <v>PR307-19</v>
      </c>
      <c r="C39" s="60" t="s">
        <v>166</v>
      </c>
      <c r="D39" s="61" t="s">
        <v>166</v>
      </c>
      <c r="E39" s="61" t="s">
        <v>167</v>
      </c>
      <c r="F39" s="61" t="s">
        <v>166</v>
      </c>
      <c r="G39" s="61" t="s">
        <v>166</v>
      </c>
      <c r="H39" s="61" t="s">
        <v>166</v>
      </c>
      <c r="I39" s="61" t="s">
        <v>165</v>
      </c>
      <c r="J39" s="61" t="s">
        <v>165</v>
      </c>
      <c r="K39" s="61" t="s">
        <v>167</v>
      </c>
      <c r="L39" s="61" t="s">
        <v>167</v>
      </c>
      <c r="M39" s="61" t="s">
        <v>166</v>
      </c>
      <c r="N39" s="61" t="s">
        <v>167</v>
      </c>
      <c r="O39" s="61" t="s">
        <v>166</v>
      </c>
      <c r="P39" s="61" t="s">
        <v>167</v>
      </c>
      <c r="Q39" s="61" t="s">
        <v>167</v>
      </c>
      <c r="R39" s="61" t="s">
        <v>167</v>
      </c>
      <c r="S39" s="61" t="s">
        <v>166</v>
      </c>
      <c r="T39" s="61" t="s">
        <v>167</v>
      </c>
      <c r="U39" s="61" t="s">
        <v>167</v>
      </c>
      <c r="V39" s="61" t="s">
        <v>167</v>
      </c>
      <c r="W39" s="61" t="s">
        <v>166</v>
      </c>
      <c r="X39" s="61" t="s">
        <v>167</v>
      </c>
      <c r="Y39" s="61" t="s">
        <v>166</v>
      </c>
      <c r="Z39" s="61" t="s">
        <v>165</v>
      </c>
      <c r="AA39" s="61" t="s">
        <v>166</v>
      </c>
      <c r="AB39" s="61" t="s">
        <v>167</v>
      </c>
      <c r="AC39" s="61" t="s">
        <v>167</v>
      </c>
      <c r="AD39" s="61" t="s">
        <v>166</v>
      </c>
      <c r="AE39" s="61" t="s">
        <v>166</v>
      </c>
      <c r="AF39" s="61" t="s">
        <v>166</v>
      </c>
      <c r="AG39" s="61" t="s">
        <v>166</v>
      </c>
      <c r="AH39" s="61" t="s">
        <v>165</v>
      </c>
      <c r="AI39" s="61" t="s">
        <v>166</v>
      </c>
      <c r="AJ39" s="61" t="s">
        <v>167</v>
      </c>
      <c r="AK39" s="61" t="s">
        <v>166</v>
      </c>
      <c r="AL39" s="61" t="s">
        <v>167</v>
      </c>
      <c r="AM39" s="61" t="s">
        <v>167</v>
      </c>
      <c r="AN39" s="61" t="s">
        <v>166</v>
      </c>
      <c r="AO39" s="61" t="s">
        <v>166</v>
      </c>
      <c r="AP39" s="61" t="s">
        <v>166</v>
      </c>
      <c r="AQ39" s="61" t="s">
        <v>166</v>
      </c>
      <c r="AR39" s="61" t="s">
        <v>166</v>
      </c>
      <c r="AS39" s="61" t="s">
        <v>166</v>
      </c>
      <c r="AT39" s="61" t="s">
        <v>167</v>
      </c>
      <c r="AU39" s="61" t="s">
        <v>165</v>
      </c>
      <c r="AV39" s="61" t="s">
        <v>165</v>
      </c>
      <c r="AW39" s="61" t="s">
        <v>166</v>
      </c>
      <c r="AX39" s="61" t="s">
        <v>166</v>
      </c>
      <c r="AY39" s="61" t="s">
        <v>166</v>
      </c>
      <c r="AZ39" s="61" t="s">
        <v>166</v>
      </c>
      <c r="BA39" s="61" t="s">
        <v>166</v>
      </c>
      <c r="BB39" s="61" t="s">
        <v>166</v>
      </c>
      <c r="BC39" s="61" t="s">
        <v>166</v>
      </c>
      <c r="BD39" s="61" t="s">
        <v>166</v>
      </c>
      <c r="BE39" s="62" t="s">
        <v>167</v>
      </c>
      <c r="BF39" s="62" t="s">
        <v>166</v>
      </c>
      <c r="BG39" s="62" t="s">
        <v>166</v>
      </c>
      <c r="BH39" s="62" t="s">
        <v>166</v>
      </c>
      <c r="BI39" s="62" t="s">
        <v>165</v>
      </c>
      <c r="BJ39" s="62" t="s">
        <v>165</v>
      </c>
      <c r="BK39" s="62" t="s">
        <v>166</v>
      </c>
      <c r="BL39" s="62" t="s">
        <v>165</v>
      </c>
      <c r="BM39" s="62" t="s">
        <v>166</v>
      </c>
      <c r="BN39" s="62" t="s">
        <v>166</v>
      </c>
      <c r="BO39" s="62" t="s">
        <v>166</v>
      </c>
      <c r="BP39" s="62" t="s">
        <v>166</v>
      </c>
      <c r="BQ39" s="62" t="s">
        <v>165</v>
      </c>
      <c r="BR39" s="62" t="s">
        <v>166</v>
      </c>
      <c r="BS39" s="62" t="s">
        <v>166</v>
      </c>
      <c r="BT39" s="62" t="s">
        <v>166</v>
      </c>
      <c r="BU39" s="62" t="s">
        <v>166</v>
      </c>
      <c r="BV39" s="62" t="s">
        <v>166</v>
      </c>
      <c r="BW39" s="62" t="s">
        <v>167</v>
      </c>
      <c r="BX39" s="62" t="s">
        <v>166</v>
      </c>
      <c r="BY39" s="62" t="s">
        <v>166</v>
      </c>
      <c r="BZ39" s="62" t="s">
        <v>166</v>
      </c>
      <c r="CA39" s="62" t="s">
        <v>166</v>
      </c>
      <c r="CB39" s="62" t="s">
        <v>166</v>
      </c>
      <c r="CC39" s="62" t="s">
        <v>166</v>
      </c>
      <c r="CD39" s="62" t="s">
        <v>166</v>
      </c>
      <c r="CE39" s="62" t="s">
        <v>166</v>
      </c>
      <c r="CF39" s="62" t="s">
        <v>166</v>
      </c>
      <c r="CG39" s="62" t="s">
        <v>166</v>
      </c>
      <c r="CH39" s="62" t="s">
        <v>166</v>
      </c>
      <c r="CI39" s="62" t="s">
        <v>166</v>
      </c>
      <c r="CJ39" s="62" t="s">
        <v>166</v>
      </c>
      <c r="CK39" s="62" t="s">
        <v>166</v>
      </c>
      <c r="CL39" s="62" t="s">
        <v>166</v>
      </c>
      <c r="CM39" s="62" t="s">
        <v>166</v>
      </c>
      <c r="CN39" s="62" t="s">
        <v>166</v>
      </c>
      <c r="CO39" s="62" t="s">
        <v>166</v>
      </c>
      <c r="CP39" s="62" t="s">
        <v>166</v>
      </c>
      <c r="CQ39" s="62" t="s">
        <v>166</v>
      </c>
      <c r="CR39" s="62" t="s">
        <v>166</v>
      </c>
      <c r="CS39" s="62" t="s">
        <v>166</v>
      </c>
      <c r="CT39" s="62" t="s">
        <v>165</v>
      </c>
      <c r="CU39" s="62" t="s">
        <v>166</v>
      </c>
      <c r="CV39" s="62" t="s">
        <v>166</v>
      </c>
      <c r="CW39" s="62" t="s">
        <v>166</v>
      </c>
      <c r="CX39" s="62" t="s">
        <v>166</v>
      </c>
      <c r="CY39" s="62" t="s">
        <v>166</v>
      </c>
      <c r="CZ39" s="62" t="s">
        <v>166</v>
      </c>
      <c r="DA39" s="62" t="s">
        <v>166</v>
      </c>
      <c r="DB39" s="62" t="s">
        <v>166</v>
      </c>
      <c r="DC39" s="62" t="s">
        <v>166</v>
      </c>
      <c r="DD39" s="62" t="s">
        <v>166</v>
      </c>
      <c r="DE39" s="62" t="s">
        <v>165</v>
      </c>
      <c r="DF39" s="62" t="s">
        <v>166</v>
      </c>
      <c r="DG39" s="62" t="s">
        <v>166</v>
      </c>
      <c r="DH39" s="62" t="s">
        <v>166</v>
      </c>
      <c r="DI39" s="62" t="s">
        <v>166</v>
      </c>
      <c r="DJ39" s="62" t="s">
        <v>166</v>
      </c>
      <c r="DK39" s="62" t="s">
        <v>166</v>
      </c>
      <c r="DL39" s="62" t="s">
        <v>166</v>
      </c>
      <c r="DM39" s="62" t="s">
        <v>166</v>
      </c>
      <c r="DN39" s="62" t="s">
        <v>166</v>
      </c>
      <c r="DO39" s="62" t="s">
        <v>167</v>
      </c>
      <c r="DP39" s="61" t="s">
        <v>167</v>
      </c>
      <c r="DQ39" s="61"/>
    </row>
    <row r="40" spans="1:121" ht="15.75" customHeight="1" x14ac:dyDescent="0.25">
      <c r="A40" s="46" t="str">
        <f>IF('[1]Panel Profiles'!A40&lt;&gt;"",'[1]Panel Profiles'!A40,"")</f>
        <v>PR241</v>
      </c>
      <c r="B40" s="46" t="str">
        <f>IF('[1]Panel Profiles'!B40&lt;&gt;"",'[1]Panel Profiles'!B40,"")</f>
        <v>PR307-32</v>
      </c>
      <c r="C40" s="57" t="s">
        <v>165</v>
      </c>
      <c r="D40" s="58" t="s">
        <v>165</v>
      </c>
      <c r="E40" s="58" t="s">
        <v>165</v>
      </c>
      <c r="F40" s="58" t="s">
        <v>165</v>
      </c>
      <c r="G40" s="58" t="s">
        <v>165</v>
      </c>
      <c r="H40" s="58" t="s">
        <v>165</v>
      </c>
      <c r="I40" s="58" t="s">
        <v>165</v>
      </c>
      <c r="J40" s="58" t="s">
        <v>165</v>
      </c>
      <c r="K40" s="58" t="s">
        <v>165</v>
      </c>
      <c r="L40" s="58" t="s">
        <v>165</v>
      </c>
      <c r="M40" s="58" t="s">
        <v>165</v>
      </c>
      <c r="N40" s="58" t="s">
        <v>165</v>
      </c>
      <c r="O40" s="58" t="s">
        <v>166</v>
      </c>
      <c r="P40" s="58" t="s">
        <v>165</v>
      </c>
      <c r="Q40" s="58" t="s">
        <v>165</v>
      </c>
      <c r="R40" s="58" t="s">
        <v>165</v>
      </c>
      <c r="S40" s="58" t="s">
        <v>165</v>
      </c>
      <c r="T40" s="58" t="s">
        <v>165</v>
      </c>
      <c r="U40" s="58" t="s">
        <v>165</v>
      </c>
      <c r="V40" s="58" t="s">
        <v>165</v>
      </c>
      <c r="W40" s="58" t="s">
        <v>165</v>
      </c>
      <c r="X40" s="58" t="s">
        <v>165</v>
      </c>
      <c r="Y40" s="58" t="s">
        <v>165</v>
      </c>
      <c r="Z40" s="58" t="s">
        <v>165</v>
      </c>
      <c r="AA40" s="58" t="s">
        <v>165</v>
      </c>
      <c r="AB40" s="58" t="s">
        <v>165</v>
      </c>
      <c r="AC40" s="58" t="s">
        <v>165</v>
      </c>
      <c r="AD40" s="58" t="s">
        <v>165</v>
      </c>
      <c r="AE40" s="58" t="s">
        <v>165</v>
      </c>
      <c r="AF40" s="58" t="s">
        <v>165</v>
      </c>
      <c r="AG40" s="58" t="s">
        <v>165</v>
      </c>
      <c r="AH40" s="58" t="s">
        <v>165</v>
      </c>
      <c r="AI40" s="58" t="s">
        <v>165</v>
      </c>
      <c r="AJ40" s="58" t="s">
        <v>165</v>
      </c>
      <c r="AK40" s="58" t="s">
        <v>165</v>
      </c>
      <c r="AL40" s="58" t="s">
        <v>165</v>
      </c>
      <c r="AM40" s="58" t="s">
        <v>165</v>
      </c>
      <c r="AN40" s="58" t="s">
        <v>165</v>
      </c>
      <c r="AO40" s="58" t="s">
        <v>165</v>
      </c>
      <c r="AP40" s="58" t="s">
        <v>165</v>
      </c>
      <c r="AQ40" s="58" t="s">
        <v>165</v>
      </c>
      <c r="AR40" s="58" t="s">
        <v>166</v>
      </c>
      <c r="AS40" s="58" t="s">
        <v>165</v>
      </c>
      <c r="AT40" s="58" t="s">
        <v>165</v>
      </c>
      <c r="AU40" s="58" t="s">
        <v>165</v>
      </c>
      <c r="AV40" s="58" t="s">
        <v>165</v>
      </c>
      <c r="AW40" s="58" t="s">
        <v>166</v>
      </c>
      <c r="AX40" s="58" t="s">
        <v>166</v>
      </c>
      <c r="AY40" s="58" t="s">
        <v>166</v>
      </c>
      <c r="AZ40" s="58" t="s">
        <v>165</v>
      </c>
      <c r="BA40" s="58" t="s">
        <v>165</v>
      </c>
      <c r="BB40" s="58" t="s">
        <v>165</v>
      </c>
      <c r="BC40" s="58" t="s">
        <v>165</v>
      </c>
      <c r="BD40" s="58" t="s">
        <v>165</v>
      </c>
      <c r="BE40" s="59" t="s">
        <v>165</v>
      </c>
      <c r="BF40" s="59" t="s">
        <v>166</v>
      </c>
      <c r="BG40" s="59" t="s">
        <v>165</v>
      </c>
      <c r="BH40" s="59" t="s">
        <v>165</v>
      </c>
      <c r="BI40" s="59" t="s">
        <v>165</v>
      </c>
      <c r="BJ40" s="59" t="s">
        <v>165</v>
      </c>
      <c r="BK40" s="59" t="s">
        <v>165</v>
      </c>
      <c r="BL40" s="59" t="s">
        <v>165</v>
      </c>
      <c r="BM40" s="59" t="s">
        <v>166</v>
      </c>
      <c r="BN40" s="59" t="s">
        <v>166</v>
      </c>
      <c r="BO40" s="59" t="s">
        <v>166</v>
      </c>
      <c r="BP40" s="59" t="s">
        <v>166</v>
      </c>
      <c r="BQ40" s="59" t="s">
        <v>165</v>
      </c>
      <c r="BR40" s="59" t="s">
        <v>165</v>
      </c>
      <c r="BS40" s="59" t="s">
        <v>165</v>
      </c>
      <c r="BT40" s="59" t="s">
        <v>165</v>
      </c>
      <c r="BU40" s="59" t="s">
        <v>166</v>
      </c>
      <c r="BV40" s="59" t="s">
        <v>165</v>
      </c>
      <c r="BW40" s="59" t="s">
        <v>165</v>
      </c>
      <c r="BX40" s="59" t="s">
        <v>166</v>
      </c>
      <c r="BY40" s="59" t="s">
        <v>166</v>
      </c>
      <c r="BZ40" s="59" t="s">
        <v>165</v>
      </c>
      <c r="CA40" s="59" t="s">
        <v>165</v>
      </c>
      <c r="CB40" s="59" t="s">
        <v>165</v>
      </c>
      <c r="CC40" s="59" t="s">
        <v>165</v>
      </c>
      <c r="CD40" s="59" t="s">
        <v>166</v>
      </c>
      <c r="CE40" s="59" t="s">
        <v>165</v>
      </c>
      <c r="CF40" s="59" t="s">
        <v>165</v>
      </c>
      <c r="CG40" s="59" t="s">
        <v>166</v>
      </c>
      <c r="CH40" s="59" t="s">
        <v>165</v>
      </c>
      <c r="CI40" s="59" t="s">
        <v>165</v>
      </c>
      <c r="CJ40" s="59" t="s">
        <v>166</v>
      </c>
      <c r="CK40" s="59" t="s">
        <v>165</v>
      </c>
      <c r="CL40" s="59" t="s">
        <v>166</v>
      </c>
      <c r="CM40" s="59" t="s">
        <v>165</v>
      </c>
      <c r="CN40" s="59" t="s">
        <v>165</v>
      </c>
      <c r="CO40" s="59" t="s">
        <v>165</v>
      </c>
      <c r="CP40" s="59" t="s">
        <v>165</v>
      </c>
      <c r="CQ40" s="59" t="s">
        <v>165</v>
      </c>
      <c r="CR40" s="59" t="s">
        <v>165</v>
      </c>
      <c r="CS40" s="59" t="s">
        <v>166</v>
      </c>
      <c r="CT40" s="59" t="s">
        <v>165</v>
      </c>
      <c r="CU40" s="59" t="s">
        <v>165</v>
      </c>
      <c r="CV40" s="59" t="s">
        <v>166</v>
      </c>
      <c r="CW40" s="59" t="s">
        <v>166</v>
      </c>
      <c r="CX40" s="59" t="s">
        <v>166</v>
      </c>
      <c r="CY40" s="59" t="s">
        <v>165</v>
      </c>
      <c r="CZ40" s="59" t="s">
        <v>165</v>
      </c>
      <c r="DA40" s="59" t="s">
        <v>165</v>
      </c>
      <c r="DB40" s="59" t="s">
        <v>165</v>
      </c>
      <c r="DC40" s="59" t="s">
        <v>165</v>
      </c>
      <c r="DD40" s="59" t="s">
        <v>165</v>
      </c>
      <c r="DE40" s="59" t="s">
        <v>165</v>
      </c>
      <c r="DF40" s="59" t="s">
        <v>165</v>
      </c>
      <c r="DG40" s="59" t="s">
        <v>165</v>
      </c>
      <c r="DH40" s="59" t="s">
        <v>165</v>
      </c>
      <c r="DI40" s="59" t="s">
        <v>165</v>
      </c>
      <c r="DJ40" s="59" t="s">
        <v>165</v>
      </c>
      <c r="DK40" s="59" t="s">
        <v>165</v>
      </c>
      <c r="DL40" s="59" t="s">
        <v>165</v>
      </c>
      <c r="DM40" s="59" t="s">
        <v>165</v>
      </c>
      <c r="DN40" s="59" t="s">
        <v>165</v>
      </c>
      <c r="DO40" s="59" t="s">
        <v>165</v>
      </c>
      <c r="DP40" s="58" t="s">
        <v>165</v>
      </c>
      <c r="DQ40" s="66"/>
    </row>
    <row r="41" spans="1:121" ht="15.75" customHeight="1" x14ac:dyDescent="0.25">
      <c r="A41" s="46" t="str">
        <f>IF('[1]Panel Profiles'!A41&lt;&gt;"",'[1]Panel Profiles'!A41,"")</f>
        <v>PR241</v>
      </c>
      <c r="B41" s="46" t="str">
        <f>IF('[1]Panel Profiles'!B41&lt;&gt;"",'[1]Panel Profiles'!B41,"")</f>
        <v>PR308-03</v>
      </c>
      <c r="C41" s="57" t="s">
        <v>166</v>
      </c>
      <c r="D41" s="58" t="s">
        <v>166</v>
      </c>
      <c r="E41" s="58" t="s">
        <v>167</v>
      </c>
      <c r="F41" s="58" t="s">
        <v>165</v>
      </c>
      <c r="G41" s="58" t="s">
        <v>165</v>
      </c>
      <c r="H41" s="58" t="s">
        <v>166</v>
      </c>
      <c r="I41" s="58" t="s">
        <v>165</v>
      </c>
      <c r="J41" s="58" t="s">
        <v>165</v>
      </c>
      <c r="K41" s="58" t="s">
        <v>165</v>
      </c>
      <c r="L41" s="58" t="s">
        <v>165</v>
      </c>
      <c r="M41" s="58" t="s">
        <v>166</v>
      </c>
      <c r="N41" s="58" t="s">
        <v>165</v>
      </c>
      <c r="O41" s="58" t="s">
        <v>166</v>
      </c>
      <c r="P41" s="58" t="s">
        <v>167</v>
      </c>
      <c r="Q41" s="58" t="s">
        <v>167</v>
      </c>
      <c r="R41" s="58" t="s">
        <v>167</v>
      </c>
      <c r="S41" s="58" t="s">
        <v>166</v>
      </c>
      <c r="T41" s="58" t="s">
        <v>165</v>
      </c>
      <c r="U41" s="58" t="s">
        <v>167</v>
      </c>
      <c r="V41" s="58" t="s">
        <v>165</v>
      </c>
      <c r="W41" s="58" t="s">
        <v>166</v>
      </c>
      <c r="X41" s="58" t="s">
        <v>167</v>
      </c>
      <c r="Y41" s="58" t="s">
        <v>165</v>
      </c>
      <c r="Z41" s="58" t="s">
        <v>165</v>
      </c>
      <c r="AA41" s="58" t="s">
        <v>165</v>
      </c>
      <c r="AB41" s="58" t="s">
        <v>165</v>
      </c>
      <c r="AC41" s="58" t="s">
        <v>165</v>
      </c>
      <c r="AD41" s="58" t="s">
        <v>165</v>
      </c>
      <c r="AE41" s="58" t="s">
        <v>165</v>
      </c>
      <c r="AF41" s="58" t="s">
        <v>165</v>
      </c>
      <c r="AG41" s="58" t="s">
        <v>165</v>
      </c>
      <c r="AH41" s="58" t="s">
        <v>165</v>
      </c>
      <c r="AI41" s="58" t="s">
        <v>165</v>
      </c>
      <c r="AJ41" s="58" t="s">
        <v>165</v>
      </c>
      <c r="AK41" s="58" t="s">
        <v>165</v>
      </c>
      <c r="AL41" s="58" t="s">
        <v>167</v>
      </c>
      <c r="AM41" s="58" t="s">
        <v>165</v>
      </c>
      <c r="AN41" s="58" t="s">
        <v>165</v>
      </c>
      <c r="AO41" s="58" t="s">
        <v>166</v>
      </c>
      <c r="AP41" s="58" t="s">
        <v>166</v>
      </c>
      <c r="AQ41" s="58" t="s">
        <v>165</v>
      </c>
      <c r="AR41" s="58" t="s">
        <v>166</v>
      </c>
      <c r="AS41" s="58" t="s">
        <v>165</v>
      </c>
      <c r="AT41" s="58" t="s">
        <v>165</v>
      </c>
      <c r="AU41" s="58" t="s">
        <v>165</v>
      </c>
      <c r="AV41" s="58" t="s">
        <v>165</v>
      </c>
      <c r="AW41" s="58" t="s">
        <v>166</v>
      </c>
      <c r="AX41" s="58" t="s">
        <v>166</v>
      </c>
      <c r="AY41" s="58" t="s">
        <v>166</v>
      </c>
      <c r="AZ41" s="58" t="s">
        <v>165</v>
      </c>
      <c r="BA41" s="58" t="s">
        <v>166</v>
      </c>
      <c r="BB41" s="58" t="s">
        <v>166</v>
      </c>
      <c r="BC41" s="58" t="s">
        <v>166</v>
      </c>
      <c r="BD41" s="58" t="s">
        <v>166</v>
      </c>
      <c r="BE41" s="59" t="s">
        <v>167</v>
      </c>
      <c r="BF41" s="59" t="s">
        <v>166</v>
      </c>
      <c r="BG41" s="59" t="s">
        <v>166</v>
      </c>
      <c r="BH41" s="59" t="s">
        <v>165</v>
      </c>
      <c r="BI41" s="59" t="s">
        <v>165</v>
      </c>
      <c r="BJ41" s="59" t="s">
        <v>165</v>
      </c>
      <c r="BK41" s="59" t="s">
        <v>165</v>
      </c>
      <c r="BL41" s="59" t="s">
        <v>165</v>
      </c>
      <c r="BM41" s="59" t="s">
        <v>166</v>
      </c>
      <c r="BN41" s="59" t="s">
        <v>166</v>
      </c>
      <c r="BO41" s="59" t="s">
        <v>166</v>
      </c>
      <c r="BP41" s="59" t="s">
        <v>166</v>
      </c>
      <c r="BQ41" s="59" t="s">
        <v>165</v>
      </c>
      <c r="BR41" s="59" t="s">
        <v>165</v>
      </c>
      <c r="BS41" s="59" t="s">
        <v>165</v>
      </c>
      <c r="BT41" s="59" t="s">
        <v>165</v>
      </c>
      <c r="BU41" s="59" t="s">
        <v>166</v>
      </c>
      <c r="BV41" s="59" t="s">
        <v>165</v>
      </c>
      <c r="BW41" s="59" t="s">
        <v>167</v>
      </c>
      <c r="BX41" s="59" t="s">
        <v>166</v>
      </c>
      <c r="BY41" s="59" t="s">
        <v>166</v>
      </c>
      <c r="BZ41" s="59" t="s">
        <v>166</v>
      </c>
      <c r="CA41" s="59" t="s">
        <v>166</v>
      </c>
      <c r="CB41" s="59" t="s">
        <v>165</v>
      </c>
      <c r="CC41" s="59" t="s">
        <v>165</v>
      </c>
      <c r="CD41" s="59" t="s">
        <v>166</v>
      </c>
      <c r="CE41" s="59" t="s">
        <v>166</v>
      </c>
      <c r="CF41" s="59" t="s">
        <v>166</v>
      </c>
      <c r="CG41" s="59" t="s">
        <v>166</v>
      </c>
      <c r="CH41" s="59" t="s">
        <v>166</v>
      </c>
      <c r="CI41" s="59" t="s">
        <v>165</v>
      </c>
      <c r="CJ41" s="59" t="s">
        <v>166</v>
      </c>
      <c r="CK41" s="59" t="s">
        <v>165</v>
      </c>
      <c r="CL41" s="59" t="s">
        <v>166</v>
      </c>
      <c r="CM41" s="59" t="s">
        <v>165</v>
      </c>
      <c r="CN41" s="59" t="s">
        <v>166</v>
      </c>
      <c r="CO41" s="59" t="s">
        <v>166</v>
      </c>
      <c r="CP41" s="59" t="s">
        <v>166</v>
      </c>
      <c r="CQ41" s="59" t="s">
        <v>166</v>
      </c>
      <c r="CR41" s="59" t="s">
        <v>166</v>
      </c>
      <c r="CS41" s="59" t="s">
        <v>166</v>
      </c>
      <c r="CT41" s="59" t="s">
        <v>165</v>
      </c>
      <c r="CU41" s="59" t="s">
        <v>166</v>
      </c>
      <c r="CV41" s="59" t="s">
        <v>166</v>
      </c>
      <c r="CW41" s="59" t="s">
        <v>166</v>
      </c>
      <c r="CX41" s="59" t="s">
        <v>166</v>
      </c>
      <c r="CY41" s="59" t="s">
        <v>165</v>
      </c>
      <c r="CZ41" s="59" t="s">
        <v>165</v>
      </c>
      <c r="DA41" s="59" t="s">
        <v>166</v>
      </c>
      <c r="DB41" s="59" t="s">
        <v>166</v>
      </c>
      <c r="DC41" s="59" t="s">
        <v>166</v>
      </c>
      <c r="DD41" s="59" t="s">
        <v>165</v>
      </c>
      <c r="DE41" s="59" t="s">
        <v>165</v>
      </c>
      <c r="DF41" s="59" t="s">
        <v>165</v>
      </c>
      <c r="DG41" s="59" t="s">
        <v>166</v>
      </c>
      <c r="DH41" s="59" t="s">
        <v>166</v>
      </c>
      <c r="DI41" s="59" t="s">
        <v>165</v>
      </c>
      <c r="DJ41" s="59" t="s">
        <v>165</v>
      </c>
      <c r="DK41" s="59" t="s">
        <v>166</v>
      </c>
      <c r="DL41" s="59" t="s">
        <v>166</v>
      </c>
      <c r="DM41" s="59" t="s">
        <v>166</v>
      </c>
      <c r="DN41" s="59" t="s">
        <v>166</v>
      </c>
      <c r="DO41" s="59" t="s">
        <v>165</v>
      </c>
      <c r="DP41" s="58" t="s">
        <v>165</v>
      </c>
      <c r="DQ41" s="66"/>
    </row>
    <row r="42" spans="1:121" ht="15.75" customHeight="1" x14ac:dyDescent="0.25">
      <c r="A42" s="49" t="str">
        <f>IF('[1]Panel Profiles'!A42&lt;&gt;"",'[1]Panel Profiles'!A42,"")</f>
        <v/>
      </c>
      <c r="B42" s="49" t="str">
        <f>IF('[1]Panel Profiles'!B42&lt;&gt;"",'[1]Panel Profiles'!B42,"")</f>
        <v>PR308-05</v>
      </c>
      <c r="C42" s="60" t="s">
        <v>165</v>
      </c>
      <c r="D42" s="61" t="s">
        <v>165</v>
      </c>
      <c r="E42" s="61" t="s">
        <v>165</v>
      </c>
      <c r="F42" s="61" t="s">
        <v>165</v>
      </c>
      <c r="G42" s="61" t="s">
        <v>165</v>
      </c>
      <c r="H42" s="61" t="s">
        <v>165</v>
      </c>
      <c r="I42" s="61" t="s">
        <v>165</v>
      </c>
      <c r="J42" s="61" t="s">
        <v>165</v>
      </c>
      <c r="K42" s="61" t="s">
        <v>165</v>
      </c>
      <c r="L42" s="61" t="s">
        <v>165</v>
      </c>
      <c r="M42" s="61" t="s">
        <v>165</v>
      </c>
      <c r="N42" s="61" t="s">
        <v>165</v>
      </c>
      <c r="O42" s="61" t="s">
        <v>166</v>
      </c>
      <c r="P42" s="61" t="s">
        <v>165</v>
      </c>
      <c r="Q42" s="61" t="s">
        <v>165</v>
      </c>
      <c r="R42" s="61" t="s">
        <v>165</v>
      </c>
      <c r="S42" s="61" t="s">
        <v>165</v>
      </c>
      <c r="T42" s="61" t="s">
        <v>165</v>
      </c>
      <c r="U42" s="61" t="s">
        <v>165</v>
      </c>
      <c r="V42" s="61" t="s">
        <v>165</v>
      </c>
      <c r="W42" s="61" t="s">
        <v>165</v>
      </c>
      <c r="X42" s="61" t="s">
        <v>165</v>
      </c>
      <c r="Y42" s="61" t="s">
        <v>165</v>
      </c>
      <c r="Z42" s="61" t="s">
        <v>165</v>
      </c>
      <c r="AA42" s="61" t="s">
        <v>165</v>
      </c>
      <c r="AB42" s="61" t="s">
        <v>165</v>
      </c>
      <c r="AC42" s="61" t="s">
        <v>165</v>
      </c>
      <c r="AD42" s="61" t="s">
        <v>165</v>
      </c>
      <c r="AE42" s="61" t="s">
        <v>165</v>
      </c>
      <c r="AF42" s="61" t="s">
        <v>165</v>
      </c>
      <c r="AG42" s="61" t="s">
        <v>165</v>
      </c>
      <c r="AH42" s="61" t="s">
        <v>165</v>
      </c>
      <c r="AI42" s="61" t="s">
        <v>165</v>
      </c>
      <c r="AJ42" s="61" t="s">
        <v>165</v>
      </c>
      <c r="AK42" s="61" t="s">
        <v>165</v>
      </c>
      <c r="AL42" s="61" t="s">
        <v>165</v>
      </c>
      <c r="AM42" s="61" t="s">
        <v>165</v>
      </c>
      <c r="AN42" s="61" t="s">
        <v>165</v>
      </c>
      <c r="AO42" s="61" t="s">
        <v>165</v>
      </c>
      <c r="AP42" s="61" t="s">
        <v>165</v>
      </c>
      <c r="AQ42" s="61" t="s">
        <v>165</v>
      </c>
      <c r="AR42" s="61" t="s">
        <v>166</v>
      </c>
      <c r="AS42" s="61" t="s">
        <v>165</v>
      </c>
      <c r="AT42" s="61" t="s">
        <v>165</v>
      </c>
      <c r="AU42" s="61" t="s">
        <v>165</v>
      </c>
      <c r="AV42" s="61" t="s">
        <v>165</v>
      </c>
      <c r="AW42" s="61" t="s">
        <v>165</v>
      </c>
      <c r="AX42" s="61" t="s">
        <v>165</v>
      </c>
      <c r="AY42" s="61" t="s">
        <v>165</v>
      </c>
      <c r="AZ42" s="61" t="s">
        <v>165</v>
      </c>
      <c r="BA42" s="61" t="s">
        <v>165</v>
      </c>
      <c r="BB42" s="61" t="s">
        <v>165</v>
      </c>
      <c r="BC42" s="61" t="s">
        <v>165</v>
      </c>
      <c r="BD42" s="61" t="s">
        <v>165</v>
      </c>
      <c r="BE42" s="62" t="s">
        <v>165</v>
      </c>
      <c r="BF42" s="62" t="s">
        <v>166</v>
      </c>
      <c r="BG42" s="62" t="s">
        <v>165</v>
      </c>
      <c r="BH42" s="62" t="s">
        <v>165</v>
      </c>
      <c r="BI42" s="62" t="s">
        <v>165</v>
      </c>
      <c r="BJ42" s="62" t="s">
        <v>165</v>
      </c>
      <c r="BK42" s="62" t="s">
        <v>165</v>
      </c>
      <c r="BL42" s="62" t="s">
        <v>165</v>
      </c>
      <c r="BM42" s="62" t="s">
        <v>165</v>
      </c>
      <c r="BN42" s="62" t="s">
        <v>165</v>
      </c>
      <c r="BO42" s="62" t="s">
        <v>165</v>
      </c>
      <c r="BP42" s="62" t="s">
        <v>165</v>
      </c>
      <c r="BQ42" s="62" t="s">
        <v>165</v>
      </c>
      <c r="BR42" s="62" t="s">
        <v>165</v>
      </c>
      <c r="BS42" s="62" t="s">
        <v>165</v>
      </c>
      <c r="BT42" s="62" t="s">
        <v>165</v>
      </c>
      <c r="BU42" s="62" t="s">
        <v>165</v>
      </c>
      <c r="BV42" s="62" t="s">
        <v>165</v>
      </c>
      <c r="BW42" s="62" t="s">
        <v>165</v>
      </c>
      <c r="BX42" s="62" t="s">
        <v>165</v>
      </c>
      <c r="BY42" s="62" t="s">
        <v>165</v>
      </c>
      <c r="BZ42" s="62" t="s">
        <v>165</v>
      </c>
      <c r="CA42" s="62" t="s">
        <v>165</v>
      </c>
      <c r="CB42" s="62" t="s">
        <v>165</v>
      </c>
      <c r="CC42" s="62" t="s">
        <v>165</v>
      </c>
      <c r="CD42" s="62" t="s">
        <v>165</v>
      </c>
      <c r="CE42" s="62" t="s">
        <v>165</v>
      </c>
      <c r="CF42" s="62" t="s">
        <v>165</v>
      </c>
      <c r="CG42" s="62" t="s">
        <v>165</v>
      </c>
      <c r="CH42" s="62" t="s">
        <v>165</v>
      </c>
      <c r="CI42" s="62" t="s">
        <v>165</v>
      </c>
      <c r="CJ42" s="62" t="s">
        <v>165</v>
      </c>
      <c r="CK42" s="62" t="s">
        <v>165</v>
      </c>
      <c r="CL42" s="62" t="s">
        <v>165</v>
      </c>
      <c r="CM42" s="62" t="s">
        <v>165</v>
      </c>
      <c r="CN42" s="62" t="s">
        <v>165</v>
      </c>
      <c r="CO42" s="62" t="s">
        <v>165</v>
      </c>
      <c r="CP42" s="62" t="s">
        <v>165</v>
      </c>
      <c r="CQ42" s="62" t="s">
        <v>165</v>
      </c>
      <c r="CR42" s="62" t="s">
        <v>165</v>
      </c>
      <c r="CS42" s="62" t="s">
        <v>165</v>
      </c>
      <c r="CT42" s="62" t="s">
        <v>165</v>
      </c>
      <c r="CU42" s="62" t="s">
        <v>165</v>
      </c>
      <c r="CV42" s="62" t="s">
        <v>165</v>
      </c>
      <c r="CW42" s="62" t="s">
        <v>165</v>
      </c>
      <c r="CX42" s="62" t="s">
        <v>165</v>
      </c>
      <c r="CY42" s="62" t="s">
        <v>165</v>
      </c>
      <c r="CZ42" s="62" t="s">
        <v>165</v>
      </c>
      <c r="DA42" s="62" t="s">
        <v>165</v>
      </c>
      <c r="DB42" s="62" t="s">
        <v>165</v>
      </c>
      <c r="DC42" s="62" t="s">
        <v>165</v>
      </c>
      <c r="DD42" s="62" t="s">
        <v>165</v>
      </c>
      <c r="DE42" s="62" t="s">
        <v>165</v>
      </c>
      <c r="DF42" s="62" t="s">
        <v>165</v>
      </c>
      <c r="DG42" s="62" t="s">
        <v>165</v>
      </c>
      <c r="DH42" s="62" t="s">
        <v>165</v>
      </c>
      <c r="DI42" s="62" t="s">
        <v>165</v>
      </c>
      <c r="DJ42" s="62" t="s">
        <v>165</v>
      </c>
      <c r="DK42" s="62" t="s">
        <v>165</v>
      </c>
      <c r="DL42" s="62" t="s">
        <v>165</v>
      </c>
      <c r="DM42" s="62" t="s">
        <v>165</v>
      </c>
      <c r="DN42" s="62" t="s">
        <v>165</v>
      </c>
      <c r="DO42" s="62" t="s">
        <v>165</v>
      </c>
      <c r="DP42" s="61" t="s">
        <v>165</v>
      </c>
      <c r="DQ42" s="61"/>
    </row>
    <row r="43" spans="1:121" ht="15.75" customHeight="1" x14ac:dyDescent="0.25">
      <c r="A43" s="46" t="str">
        <f>IF('[1]Panel Profiles'!A43&lt;&gt;"",'[1]Panel Profiles'!A43,"")</f>
        <v>PR235</v>
      </c>
      <c r="B43" s="46" t="str">
        <f>IF('[1]Panel Profiles'!B43&lt;&gt;"",'[1]Panel Profiles'!B43,"")</f>
        <v>PR308-03</v>
      </c>
      <c r="C43" s="57" t="s">
        <v>165</v>
      </c>
      <c r="D43" s="58" t="s">
        <v>165</v>
      </c>
      <c r="E43" s="58" t="s">
        <v>165</v>
      </c>
      <c r="F43" s="58" t="s">
        <v>165</v>
      </c>
      <c r="G43" s="58" t="s">
        <v>165</v>
      </c>
      <c r="H43" s="58" t="s">
        <v>165</v>
      </c>
      <c r="I43" s="58" t="s">
        <v>165</v>
      </c>
      <c r="J43" s="58" t="s">
        <v>165</v>
      </c>
      <c r="K43" s="58" t="s">
        <v>165</v>
      </c>
      <c r="L43" s="58" t="s">
        <v>165</v>
      </c>
      <c r="M43" s="58" t="s">
        <v>165</v>
      </c>
      <c r="N43" s="58" t="s">
        <v>165</v>
      </c>
      <c r="O43" s="58" t="s">
        <v>165</v>
      </c>
      <c r="P43" s="58" t="s">
        <v>165</v>
      </c>
      <c r="Q43" s="58" t="s">
        <v>165</v>
      </c>
      <c r="R43" s="58" t="s">
        <v>165</v>
      </c>
      <c r="S43" s="58" t="s">
        <v>165</v>
      </c>
      <c r="T43" s="58" t="s">
        <v>165</v>
      </c>
      <c r="U43" s="58" t="s">
        <v>165</v>
      </c>
      <c r="V43" s="58" t="s">
        <v>165</v>
      </c>
      <c r="W43" s="58" t="s">
        <v>165</v>
      </c>
      <c r="X43" s="58" t="s">
        <v>165</v>
      </c>
      <c r="Y43" s="58" t="s">
        <v>165</v>
      </c>
      <c r="Z43" s="58" t="s">
        <v>165</v>
      </c>
      <c r="AA43" s="58" t="s">
        <v>165</v>
      </c>
      <c r="AB43" s="58" t="s">
        <v>165</v>
      </c>
      <c r="AC43" s="58" t="s">
        <v>165</v>
      </c>
      <c r="AD43" s="58" t="s">
        <v>165</v>
      </c>
      <c r="AE43" s="58" t="s">
        <v>165</v>
      </c>
      <c r="AF43" s="58" t="s">
        <v>165</v>
      </c>
      <c r="AG43" s="58" t="s">
        <v>165</v>
      </c>
      <c r="AH43" s="58" t="s">
        <v>165</v>
      </c>
      <c r="AI43" s="58" t="s">
        <v>165</v>
      </c>
      <c r="AJ43" s="58" t="s">
        <v>165</v>
      </c>
      <c r="AK43" s="58" t="s">
        <v>165</v>
      </c>
      <c r="AL43" s="58" t="s">
        <v>165</v>
      </c>
      <c r="AM43" s="58" t="s">
        <v>165</v>
      </c>
      <c r="AN43" s="58" t="s">
        <v>165</v>
      </c>
      <c r="AO43" s="58" t="s">
        <v>165</v>
      </c>
      <c r="AP43" s="58" t="s">
        <v>165</v>
      </c>
      <c r="AQ43" s="58" t="s">
        <v>165</v>
      </c>
      <c r="AR43" s="58" t="s">
        <v>166</v>
      </c>
      <c r="AS43" s="58" t="s">
        <v>165</v>
      </c>
      <c r="AT43" s="58" t="s">
        <v>165</v>
      </c>
      <c r="AU43" s="58" t="s">
        <v>165</v>
      </c>
      <c r="AV43" s="58" t="s">
        <v>165</v>
      </c>
      <c r="AW43" s="58" t="s">
        <v>165</v>
      </c>
      <c r="AX43" s="58" t="s">
        <v>165</v>
      </c>
      <c r="AY43" s="58" t="s">
        <v>165</v>
      </c>
      <c r="AZ43" s="58" t="s">
        <v>165</v>
      </c>
      <c r="BA43" s="58" t="s">
        <v>165</v>
      </c>
      <c r="BB43" s="58" t="s">
        <v>165</v>
      </c>
      <c r="BC43" s="58" t="s">
        <v>165</v>
      </c>
      <c r="BD43" s="58" t="s">
        <v>165</v>
      </c>
      <c r="BE43" s="59" t="s">
        <v>165</v>
      </c>
      <c r="BF43" s="59" t="s">
        <v>166</v>
      </c>
      <c r="BG43" s="59" t="s">
        <v>165</v>
      </c>
      <c r="BH43" s="59" t="s">
        <v>165</v>
      </c>
      <c r="BI43" s="59" t="s">
        <v>165</v>
      </c>
      <c r="BJ43" s="59" t="s">
        <v>165</v>
      </c>
      <c r="BK43" s="59" t="s">
        <v>165</v>
      </c>
      <c r="BL43" s="59" t="s">
        <v>165</v>
      </c>
      <c r="BM43" s="59" t="s">
        <v>165</v>
      </c>
      <c r="BN43" s="59" t="s">
        <v>165</v>
      </c>
      <c r="BO43" s="59" t="s">
        <v>165</v>
      </c>
      <c r="BP43" s="59" t="s">
        <v>165</v>
      </c>
      <c r="BQ43" s="59" t="s">
        <v>165</v>
      </c>
      <c r="BR43" s="59" t="s">
        <v>165</v>
      </c>
      <c r="BS43" s="59" t="s">
        <v>165</v>
      </c>
      <c r="BT43" s="59" t="s">
        <v>165</v>
      </c>
      <c r="BU43" s="59" t="s">
        <v>165</v>
      </c>
      <c r="BV43" s="59" t="s">
        <v>165</v>
      </c>
      <c r="BW43" s="59" t="s">
        <v>165</v>
      </c>
      <c r="BX43" s="59" t="s">
        <v>165</v>
      </c>
      <c r="BY43" s="59" t="s">
        <v>165</v>
      </c>
      <c r="BZ43" s="59" t="s">
        <v>165</v>
      </c>
      <c r="CA43" s="59" t="s">
        <v>165</v>
      </c>
      <c r="CB43" s="59" t="s">
        <v>165</v>
      </c>
      <c r="CC43" s="59" t="s">
        <v>165</v>
      </c>
      <c r="CD43" s="59" t="s">
        <v>165</v>
      </c>
      <c r="CE43" s="59" t="s">
        <v>165</v>
      </c>
      <c r="CF43" s="59" t="s">
        <v>165</v>
      </c>
      <c r="CG43" s="59" t="s">
        <v>165</v>
      </c>
      <c r="CH43" s="59" t="s">
        <v>165</v>
      </c>
      <c r="CI43" s="59" t="s">
        <v>165</v>
      </c>
      <c r="CJ43" s="59" t="s">
        <v>165</v>
      </c>
      <c r="CK43" s="59" t="s">
        <v>165</v>
      </c>
      <c r="CL43" s="59" t="s">
        <v>165</v>
      </c>
      <c r="CM43" s="59" t="s">
        <v>165</v>
      </c>
      <c r="CN43" s="59" t="s">
        <v>165</v>
      </c>
      <c r="CO43" s="59" t="s">
        <v>165</v>
      </c>
      <c r="CP43" s="59" t="s">
        <v>165</v>
      </c>
      <c r="CQ43" s="59" t="s">
        <v>165</v>
      </c>
      <c r="CR43" s="59" t="s">
        <v>165</v>
      </c>
      <c r="CS43" s="59" t="s">
        <v>165</v>
      </c>
      <c r="CT43" s="59" t="s">
        <v>165</v>
      </c>
      <c r="CU43" s="59" t="s">
        <v>165</v>
      </c>
      <c r="CV43" s="59" t="s">
        <v>165</v>
      </c>
      <c r="CW43" s="59" t="s">
        <v>165</v>
      </c>
      <c r="CX43" s="59" t="s">
        <v>165</v>
      </c>
      <c r="CY43" s="59" t="s">
        <v>165</v>
      </c>
      <c r="CZ43" s="59" t="s">
        <v>165</v>
      </c>
      <c r="DA43" s="59" t="s">
        <v>165</v>
      </c>
      <c r="DB43" s="59" t="s">
        <v>165</v>
      </c>
      <c r="DC43" s="59" t="s">
        <v>165</v>
      </c>
      <c r="DD43" s="59" t="s">
        <v>165</v>
      </c>
      <c r="DE43" s="59" t="s">
        <v>165</v>
      </c>
      <c r="DF43" s="59" t="s">
        <v>165</v>
      </c>
      <c r="DG43" s="59" t="s">
        <v>165</v>
      </c>
      <c r="DH43" s="59" t="s">
        <v>165</v>
      </c>
      <c r="DI43" s="59" t="s">
        <v>165</v>
      </c>
      <c r="DJ43" s="59" t="s">
        <v>165</v>
      </c>
      <c r="DK43" s="59" t="s">
        <v>165</v>
      </c>
      <c r="DL43" s="59" t="s">
        <v>165</v>
      </c>
      <c r="DM43" s="59" t="s">
        <v>165</v>
      </c>
      <c r="DN43" s="59" t="s">
        <v>165</v>
      </c>
      <c r="DO43" s="59" t="s">
        <v>165</v>
      </c>
      <c r="DP43" s="58" t="s">
        <v>165</v>
      </c>
      <c r="DQ43" s="66"/>
    </row>
    <row r="44" spans="1:121" ht="15.75" customHeight="1" x14ac:dyDescent="0.25">
      <c r="A44" s="46" t="str">
        <f>IF('[1]Panel Profiles'!A44&lt;&gt;"",'[1]Panel Profiles'!A44,"")</f>
        <v>PR234</v>
      </c>
      <c r="B44" s="46" t="str">
        <f>IF('[1]Panel Profiles'!B44&lt;&gt;"",'[1]Panel Profiles'!B44,"")</f>
        <v>PR308-05</v>
      </c>
      <c r="C44" s="57" t="s">
        <v>165</v>
      </c>
      <c r="D44" s="58" t="s">
        <v>165</v>
      </c>
      <c r="E44" s="58" t="s">
        <v>165</v>
      </c>
      <c r="F44" s="58" t="s">
        <v>165</v>
      </c>
      <c r="G44" s="58" t="s">
        <v>165</v>
      </c>
      <c r="H44" s="58" t="s">
        <v>165</v>
      </c>
      <c r="I44" s="58" t="s">
        <v>165</v>
      </c>
      <c r="J44" s="58" t="s">
        <v>165</v>
      </c>
      <c r="K44" s="58" t="s">
        <v>165</v>
      </c>
      <c r="L44" s="58" t="s">
        <v>165</v>
      </c>
      <c r="M44" s="58" t="s">
        <v>165</v>
      </c>
      <c r="N44" s="58" t="s">
        <v>165</v>
      </c>
      <c r="O44" s="58" t="s">
        <v>166</v>
      </c>
      <c r="P44" s="58" t="s">
        <v>165</v>
      </c>
      <c r="Q44" s="58" t="s">
        <v>165</v>
      </c>
      <c r="R44" s="58" t="s">
        <v>165</v>
      </c>
      <c r="S44" s="58" t="s">
        <v>165</v>
      </c>
      <c r="T44" s="58" t="s">
        <v>165</v>
      </c>
      <c r="U44" s="58" t="s">
        <v>165</v>
      </c>
      <c r="V44" s="58" t="s">
        <v>165</v>
      </c>
      <c r="W44" s="58" t="s">
        <v>165</v>
      </c>
      <c r="X44" s="58" t="s">
        <v>165</v>
      </c>
      <c r="Y44" s="58" t="s">
        <v>165</v>
      </c>
      <c r="Z44" s="58" t="s">
        <v>165</v>
      </c>
      <c r="AA44" s="58" t="s">
        <v>165</v>
      </c>
      <c r="AB44" s="58" t="s">
        <v>165</v>
      </c>
      <c r="AC44" s="58" t="s">
        <v>165</v>
      </c>
      <c r="AD44" s="58" t="s">
        <v>165</v>
      </c>
      <c r="AE44" s="58" t="s">
        <v>165</v>
      </c>
      <c r="AF44" s="58" t="s">
        <v>165</v>
      </c>
      <c r="AG44" s="58" t="s">
        <v>165</v>
      </c>
      <c r="AH44" s="58" t="s">
        <v>165</v>
      </c>
      <c r="AI44" s="58" t="s">
        <v>165</v>
      </c>
      <c r="AJ44" s="58" t="s">
        <v>165</v>
      </c>
      <c r="AK44" s="58" t="s">
        <v>165</v>
      </c>
      <c r="AL44" s="58" t="s">
        <v>165</v>
      </c>
      <c r="AM44" s="58" t="s">
        <v>165</v>
      </c>
      <c r="AN44" s="58" t="s">
        <v>165</v>
      </c>
      <c r="AO44" s="58" t="s">
        <v>165</v>
      </c>
      <c r="AP44" s="58" t="s">
        <v>165</v>
      </c>
      <c r="AQ44" s="58" t="s">
        <v>165</v>
      </c>
      <c r="AR44" s="58" t="s">
        <v>166</v>
      </c>
      <c r="AS44" s="58" t="s">
        <v>165</v>
      </c>
      <c r="AT44" s="58" t="s">
        <v>165</v>
      </c>
      <c r="AU44" s="58" t="s">
        <v>165</v>
      </c>
      <c r="AV44" s="58" t="s">
        <v>165</v>
      </c>
      <c r="AW44" s="58" t="s">
        <v>166</v>
      </c>
      <c r="AX44" s="58" t="s">
        <v>165</v>
      </c>
      <c r="AY44" s="58" t="s">
        <v>165</v>
      </c>
      <c r="AZ44" s="58" t="s">
        <v>165</v>
      </c>
      <c r="BA44" s="58" t="s">
        <v>165</v>
      </c>
      <c r="BB44" s="58" t="s">
        <v>165</v>
      </c>
      <c r="BC44" s="58" t="s">
        <v>165</v>
      </c>
      <c r="BD44" s="58" t="s">
        <v>165</v>
      </c>
      <c r="BE44" s="59" t="s">
        <v>165</v>
      </c>
      <c r="BF44" s="59" t="s">
        <v>166</v>
      </c>
      <c r="BG44" s="59" t="s">
        <v>165</v>
      </c>
      <c r="BH44" s="59" t="s">
        <v>165</v>
      </c>
      <c r="BI44" s="59" t="s">
        <v>165</v>
      </c>
      <c r="BJ44" s="59" t="s">
        <v>165</v>
      </c>
      <c r="BK44" s="59" t="s">
        <v>165</v>
      </c>
      <c r="BL44" s="59" t="s">
        <v>165</v>
      </c>
      <c r="BM44" s="59" t="s">
        <v>165</v>
      </c>
      <c r="BN44" s="59" t="s">
        <v>165</v>
      </c>
      <c r="BO44" s="59" t="s">
        <v>165</v>
      </c>
      <c r="BP44" s="59" t="s">
        <v>165</v>
      </c>
      <c r="BQ44" s="59" t="s">
        <v>165</v>
      </c>
      <c r="BR44" s="59" t="s">
        <v>165</v>
      </c>
      <c r="BS44" s="59" t="s">
        <v>165</v>
      </c>
      <c r="BT44" s="59" t="s">
        <v>165</v>
      </c>
      <c r="BU44" s="59" t="s">
        <v>165</v>
      </c>
      <c r="BV44" s="59" t="s">
        <v>165</v>
      </c>
      <c r="BW44" s="59" t="s">
        <v>165</v>
      </c>
      <c r="BX44" s="59" t="s">
        <v>165</v>
      </c>
      <c r="BY44" s="59" t="s">
        <v>165</v>
      </c>
      <c r="BZ44" s="59" t="s">
        <v>165</v>
      </c>
      <c r="CA44" s="59" t="s">
        <v>165</v>
      </c>
      <c r="CB44" s="59" t="s">
        <v>165</v>
      </c>
      <c r="CC44" s="59" t="s">
        <v>165</v>
      </c>
      <c r="CD44" s="59" t="s">
        <v>165</v>
      </c>
      <c r="CE44" s="59" t="s">
        <v>165</v>
      </c>
      <c r="CF44" s="59" t="s">
        <v>165</v>
      </c>
      <c r="CG44" s="59" t="s">
        <v>165</v>
      </c>
      <c r="CH44" s="59" t="s">
        <v>165</v>
      </c>
      <c r="CI44" s="59" t="s">
        <v>165</v>
      </c>
      <c r="CJ44" s="59" t="s">
        <v>165</v>
      </c>
      <c r="CK44" s="59" t="s">
        <v>165</v>
      </c>
      <c r="CL44" s="59" t="s">
        <v>165</v>
      </c>
      <c r="CM44" s="59" t="s">
        <v>165</v>
      </c>
      <c r="CN44" s="59" t="s">
        <v>165</v>
      </c>
      <c r="CO44" s="59" t="s">
        <v>165</v>
      </c>
      <c r="CP44" s="59" t="s">
        <v>165</v>
      </c>
      <c r="CQ44" s="59" t="s">
        <v>165</v>
      </c>
      <c r="CR44" s="59" t="s">
        <v>165</v>
      </c>
      <c r="CS44" s="59" t="s">
        <v>165</v>
      </c>
      <c r="CT44" s="59" t="s">
        <v>165</v>
      </c>
      <c r="CU44" s="59" t="s">
        <v>165</v>
      </c>
      <c r="CV44" s="59" t="s">
        <v>165</v>
      </c>
      <c r="CW44" s="59" t="s">
        <v>165</v>
      </c>
      <c r="CX44" s="59" t="s">
        <v>165</v>
      </c>
      <c r="CY44" s="59" t="s">
        <v>165</v>
      </c>
      <c r="CZ44" s="59" t="s">
        <v>165</v>
      </c>
      <c r="DA44" s="59" t="s">
        <v>165</v>
      </c>
      <c r="DB44" s="59" t="s">
        <v>165</v>
      </c>
      <c r="DC44" s="59" t="s">
        <v>165</v>
      </c>
      <c r="DD44" s="59" t="s">
        <v>165</v>
      </c>
      <c r="DE44" s="59" t="s">
        <v>165</v>
      </c>
      <c r="DF44" s="59" t="s">
        <v>165</v>
      </c>
      <c r="DG44" s="59" t="s">
        <v>165</v>
      </c>
      <c r="DH44" s="59" t="s">
        <v>165</v>
      </c>
      <c r="DI44" s="59" t="s">
        <v>165</v>
      </c>
      <c r="DJ44" s="59" t="s">
        <v>165</v>
      </c>
      <c r="DK44" s="59" t="s">
        <v>165</v>
      </c>
      <c r="DL44" s="59" t="s">
        <v>165</v>
      </c>
      <c r="DM44" s="59" t="s">
        <v>165</v>
      </c>
      <c r="DN44" s="59" t="s">
        <v>165</v>
      </c>
      <c r="DO44" s="59" t="s">
        <v>165</v>
      </c>
      <c r="DP44" s="58" t="s">
        <v>165</v>
      </c>
      <c r="DQ44" s="66"/>
    </row>
    <row r="45" spans="1:121" ht="15.75" customHeight="1" x14ac:dyDescent="0.25">
      <c r="A45" s="49" t="str">
        <f>IF('[1]Panel Profiles'!A45&lt;&gt;"",'[1]Panel Profiles'!A45,"")</f>
        <v>PR233</v>
      </c>
      <c r="B45" s="49" t="str">
        <f>IF('[1]Panel Profiles'!B45&lt;&gt;"",'[1]Panel Profiles'!B45,"")</f>
        <v>PR308-19</v>
      </c>
      <c r="C45" s="60" t="s">
        <v>165</v>
      </c>
      <c r="D45" s="61" t="s">
        <v>165</v>
      </c>
      <c r="E45" s="61" t="s">
        <v>165</v>
      </c>
      <c r="F45" s="61" t="s">
        <v>165</v>
      </c>
      <c r="G45" s="61" t="s">
        <v>165</v>
      </c>
      <c r="H45" s="61" t="s">
        <v>165</v>
      </c>
      <c r="I45" s="61" t="s">
        <v>165</v>
      </c>
      <c r="J45" s="61" t="s">
        <v>165</v>
      </c>
      <c r="K45" s="61" t="s">
        <v>165</v>
      </c>
      <c r="L45" s="61" t="s">
        <v>165</v>
      </c>
      <c r="M45" s="61" t="s">
        <v>165</v>
      </c>
      <c r="N45" s="61" t="s">
        <v>165</v>
      </c>
      <c r="O45" s="61" t="s">
        <v>166</v>
      </c>
      <c r="P45" s="61" t="s">
        <v>165</v>
      </c>
      <c r="Q45" s="61" t="s">
        <v>165</v>
      </c>
      <c r="R45" s="61" t="s">
        <v>165</v>
      </c>
      <c r="S45" s="61" t="s">
        <v>165</v>
      </c>
      <c r="T45" s="61" t="s">
        <v>165</v>
      </c>
      <c r="U45" s="61" t="s">
        <v>165</v>
      </c>
      <c r="V45" s="61" t="s">
        <v>165</v>
      </c>
      <c r="W45" s="61" t="s">
        <v>165</v>
      </c>
      <c r="X45" s="61" t="s">
        <v>165</v>
      </c>
      <c r="Y45" s="61" t="s">
        <v>165</v>
      </c>
      <c r="Z45" s="61" t="s">
        <v>165</v>
      </c>
      <c r="AA45" s="61" t="s">
        <v>165</v>
      </c>
      <c r="AB45" s="61" t="s">
        <v>165</v>
      </c>
      <c r="AC45" s="61" t="s">
        <v>165</v>
      </c>
      <c r="AD45" s="61" t="s">
        <v>165</v>
      </c>
      <c r="AE45" s="61" t="s">
        <v>165</v>
      </c>
      <c r="AF45" s="61" t="s">
        <v>165</v>
      </c>
      <c r="AG45" s="61" t="s">
        <v>165</v>
      </c>
      <c r="AH45" s="61" t="s">
        <v>165</v>
      </c>
      <c r="AI45" s="61" t="s">
        <v>165</v>
      </c>
      <c r="AJ45" s="61" t="s">
        <v>165</v>
      </c>
      <c r="AK45" s="61" t="s">
        <v>165</v>
      </c>
      <c r="AL45" s="61" t="s">
        <v>165</v>
      </c>
      <c r="AM45" s="61" t="s">
        <v>165</v>
      </c>
      <c r="AN45" s="61" t="s">
        <v>165</v>
      </c>
      <c r="AO45" s="61" t="s">
        <v>165</v>
      </c>
      <c r="AP45" s="61" t="s">
        <v>165</v>
      </c>
      <c r="AQ45" s="61" t="s">
        <v>165</v>
      </c>
      <c r="AR45" s="61" t="s">
        <v>166</v>
      </c>
      <c r="AS45" s="61" t="s">
        <v>165</v>
      </c>
      <c r="AT45" s="61" t="s">
        <v>165</v>
      </c>
      <c r="AU45" s="61" t="s">
        <v>165</v>
      </c>
      <c r="AV45" s="61" t="s">
        <v>165</v>
      </c>
      <c r="AW45" s="61" t="s">
        <v>166</v>
      </c>
      <c r="AX45" s="61" t="s">
        <v>166</v>
      </c>
      <c r="AY45" s="61" t="s">
        <v>166</v>
      </c>
      <c r="AZ45" s="61" t="s">
        <v>165</v>
      </c>
      <c r="BA45" s="61" t="s">
        <v>165</v>
      </c>
      <c r="BB45" s="61" t="s">
        <v>165</v>
      </c>
      <c r="BC45" s="61" t="s">
        <v>165</v>
      </c>
      <c r="BD45" s="61" t="s">
        <v>165</v>
      </c>
      <c r="BE45" s="62" t="s">
        <v>165</v>
      </c>
      <c r="BF45" s="62" t="s">
        <v>166</v>
      </c>
      <c r="BG45" s="62" t="s">
        <v>165</v>
      </c>
      <c r="BH45" s="62" t="s">
        <v>165</v>
      </c>
      <c r="BI45" s="62" t="s">
        <v>165</v>
      </c>
      <c r="BJ45" s="62" t="s">
        <v>165</v>
      </c>
      <c r="BK45" s="62" t="s">
        <v>165</v>
      </c>
      <c r="BL45" s="62" t="s">
        <v>165</v>
      </c>
      <c r="BM45" s="62" t="s">
        <v>166</v>
      </c>
      <c r="BN45" s="62" t="s">
        <v>166</v>
      </c>
      <c r="BO45" s="62" t="s">
        <v>166</v>
      </c>
      <c r="BP45" s="62" t="s">
        <v>166</v>
      </c>
      <c r="BQ45" s="62" t="s">
        <v>165</v>
      </c>
      <c r="BR45" s="62" t="s">
        <v>165</v>
      </c>
      <c r="BS45" s="62" t="s">
        <v>165</v>
      </c>
      <c r="BT45" s="62" t="s">
        <v>165</v>
      </c>
      <c r="BU45" s="62" t="s">
        <v>166</v>
      </c>
      <c r="BV45" s="62" t="s">
        <v>165</v>
      </c>
      <c r="BW45" s="62" t="s">
        <v>165</v>
      </c>
      <c r="BX45" s="62" t="s">
        <v>166</v>
      </c>
      <c r="BY45" s="62" t="s">
        <v>166</v>
      </c>
      <c r="BZ45" s="62" t="s">
        <v>166</v>
      </c>
      <c r="CA45" s="62" t="s">
        <v>165</v>
      </c>
      <c r="CB45" s="62" t="s">
        <v>165</v>
      </c>
      <c r="CC45" s="62" t="s">
        <v>165</v>
      </c>
      <c r="CD45" s="62" t="s">
        <v>166</v>
      </c>
      <c r="CE45" s="62" t="s">
        <v>166</v>
      </c>
      <c r="CF45" s="62" t="s">
        <v>165</v>
      </c>
      <c r="CG45" s="62" t="s">
        <v>166</v>
      </c>
      <c r="CH45" s="62" t="s">
        <v>166</v>
      </c>
      <c r="CI45" s="62" t="s">
        <v>165</v>
      </c>
      <c r="CJ45" s="62" t="s">
        <v>166</v>
      </c>
      <c r="CK45" s="62" t="s">
        <v>165</v>
      </c>
      <c r="CL45" s="62" t="s">
        <v>166</v>
      </c>
      <c r="CM45" s="62" t="s">
        <v>165</v>
      </c>
      <c r="CN45" s="62" t="s">
        <v>166</v>
      </c>
      <c r="CO45" s="62" t="s">
        <v>166</v>
      </c>
      <c r="CP45" s="62" t="s">
        <v>166</v>
      </c>
      <c r="CQ45" s="62" t="s">
        <v>166</v>
      </c>
      <c r="CR45" s="62" t="s">
        <v>165</v>
      </c>
      <c r="CS45" s="62" t="s">
        <v>166</v>
      </c>
      <c r="CT45" s="62" t="s">
        <v>165</v>
      </c>
      <c r="CU45" s="62" t="s">
        <v>165</v>
      </c>
      <c r="CV45" s="62" t="s">
        <v>166</v>
      </c>
      <c r="CW45" s="62" t="s">
        <v>166</v>
      </c>
      <c r="CX45" s="62" t="s">
        <v>166</v>
      </c>
      <c r="CY45" s="62" t="s">
        <v>165</v>
      </c>
      <c r="CZ45" s="62" t="s">
        <v>165</v>
      </c>
      <c r="DA45" s="62" t="s">
        <v>165</v>
      </c>
      <c r="DB45" s="62" t="s">
        <v>166</v>
      </c>
      <c r="DC45" s="62" t="s">
        <v>166</v>
      </c>
      <c r="DD45" s="62" t="s">
        <v>165</v>
      </c>
      <c r="DE45" s="62" t="s">
        <v>165</v>
      </c>
      <c r="DF45" s="62" t="s">
        <v>165</v>
      </c>
      <c r="DG45" s="62" t="s">
        <v>166</v>
      </c>
      <c r="DH45" s="62" t="s">
        <v>165</v>
      </c>
      <c r="DI45" s="62" t="s">
        <v>165</v>
      </c>
      <c r="DJ45" s="62" t="s">
        <v>165</v>
      </c>
      <c r="DK45" s="62" t="s">
        <v>165</v>
      </c>
      <c r="DL45" s="62" t="s">
        <v>165</v>
      </c>
      <c r="DM45" s="62" t="s">
        <v>166</v>
      </c>
      <c r="DN45" s="62" t="s">
        <v>166</v>
      </c>
      <c r="DO45" s="62" t="s">
        <v>165</v>
      </c>
      <c r="DP45" s="61" t="s">
        <v>165</v>
      </c>
      <c r="DQ45" s="61"/>
    </row>
    <row r="46" spans="1:121" ht="15.75" customHeight="1" x14ac:dyDescent="0.25">
      <c r="A46" s="46" t="str">
        <f>IF('[1]Panel Profiles'!A46&lt;&gt;"",'[1]Panel Profiles'!A46,"")</f>
        <v>PR232</v>
      </c>
      <c r="B46" s="46" t="str">
        <f>IF('[1]Panel Profiles'!B46&lt;&gt;"",'[1]Panel Profiles'!B46,"")</f>
        <v>PR308-25</v>
      </c>
      <c r="C46" s="57" t="s">
        <v>165</v>
      </c>
      <c r="D46" s="58" t="s">
        <v>165</v>
      </c>
      <c r="E46" s="58" t="s">
        <v>165</v>
      </c>
      <c r="F46" s="58" t="s">
        <v>165</v>
      </c>
      <c r="G46" s="58" t="s">
        <v>165</v>
      </c>
      <c r="H46" s="58" t="s">
        <v>165</v>
      </c>
      <c r="I46" s="58" t="s">
        <v>165</v>
      </c>
      <c r="J46" s="58" t="s">
        <v>165</v>
      </c>
      <c r="K46" s="58" t="s">
        <v>165</v>
      </c>
      <c r="L46" s="58" t="s">
        <v>165</v>
      </c>
      <c r="M46" s="58" t="s">
        <v>165</v>
      </c>
      <c r="N46" s="58" t="s">
        <v>165</v>
      </c>
      <c r="O46" s="58" t="s">
        <v>165</v>
      </c>
      <c r="P46" s="58" t="s">
        <v>165</v>
      </c>
      <c r="Q46" s="58" t="s">
        <v>165</v>
      </c>
      <c r="R46" s="58" t="s">
        <v>165</v>
      </c>
      <c r="S46" s="58" t="s">
        <v>165</v>
      </c>
      <c r="T46" s="58" t="s">
        <v>165</v>
      </c>
      <c r="U46" s="58" t="s">
        <v>165</v>
      </c>
      <c r="V46" s="58" t="s">
        <v>165</v>
      </c>
      <c r="W46" s="58" t="s">
        <v>165</v>
      </c>
      <c r="X46" s="58" t="s">
        <v>165</v>
      </c>
      <c r="Y46" s="58" t="s">
        <v>165</v>
      </c>
      <c r="Z46" s="58" t="s">
        <v>165</v>
      </c>
      <c r="AA46" s="58" t="s">
        <v>165</v>
      </c>
      <c r="AB46" s="58" t="s">
        <v>165</v>
      </c>
      <c r="AC46" s="58" t="s">
        <v>165</v>
      </c>
      <c r="AD46" s="58" t="s">
        <v>165</v>
      </c>
      <c r="AE46" s="58" t="s">
        <v>165</v>
      </c>
      <c r="AF46" s="58" t="s">
        <v>165</v>
      </c>
      <c r="AG46" s="58" t="s">
        <v>165</v>
      </c>
      <c r="AH46" s="58" t="s">
        <v>165</v>
      </c>
      <c r="AI46" s="58" t="s">
        <v>165</v>
      </c>
      <c r="AJ46" s="58" t="s">
        <v>165</v>
      </c>
      <c r="AK46" s="58" t="s">
        <v>165</v>
      </c>
      <c r="AL46" s="58" t="s">
        <v>165</v>
      </c>
      <c r="AM46" s="58" t="s">
        <v>165</v>
      </c>
      <c r="AN46" s="58" t="s">
        <v>165</v>
      </c>
      <c r="AO46" s="58" t="s">
        <v>165</v>
      </c>
      <c r="AP46" s="58" t="s">
        <v>165</v>
      </c>
      <c r="AQ46" s="58" t="s">
        <v>165</v>
      </c>
      <c r="AR46" s="58" t="s">
        <v>166</v>
      </c>
      <c r="AS46" s="58" t="s">
        <v>165</v>
      </c>
      <c r="AT46" s="58" t="s">
        <v>165</v>
      </c>
      <c r="AU46" s="58" t="s">
        <v>165</v>
      </c>
      <c r="AV46" s="58" t="s">
        <v>165</v>
      </c>
      <c r="AW46" s="58" t="s">
        <v>165</v>
      </c>
      <c r="AX46" s="58" t="s">
        <v>165</v>
      </c>
      <c r="AY46" s="58" t="s">
        <v>165</v>
      </c>
      <c r="AZ46" s="58" t="s">
        <v>165</v>
      </c>
      <c r="BA46" s="58" t="s">
        <v>165</v>
      </c>
      <c r="BB46" s="58" t="s">
        <v>165</v>
      </c>
      <c r="BC46" s="58" t="s">
        <v>165</v>
      </c>
      <c r="BD46" s="58" t="s">
        <v>165</v>
      </c>
      <c r="BE46" s="59" t="s">
        <v>165</v>
      </c>
      <c r="BF46" s="59" t="s">
        <v>166</v>
      </c>
      <c r="BG46" s="59" t="s">
        <v>165</v>
      </c>
      <c r="BH46" s="59" t="s">
        <v>165</v>
      </c>
      <c r="BI46" s="59" t="s">
        <v>165</v>
      </c>
      <c r="BJ46" s="59" t="s">
        <v>165</v>
      </c>
      <c r="BK46" s="59" t="s">
        <v>165</v>
      </c>
      <c r="BL46" s="59" t="s">
        <v>165</v>
      </c>
      <c r="BM46" s="59" t="s">
        <v>166</v>
      </c>
      <c r="BN46" s="59" t="s">
        <v>165</v>
      </c>
      <c r="BO46" s="59" t="s">
        <v>165</v>
      </c>
      <c r="BP46" s="59" t="s">
        <v>165</v>
      </c>
      <c r="BQ46" s="59" t="s">
        <v>165</v>
      </c>
      <c r="BR46" s="59" t="s">
        <v>165</v>
      </c>
      <c r="BS46" s="59" t="s">
        <v>165</v>
      </c>
      <c r="BT46" s="59" t="s">
        <v>165</v>
      </c>
      <c r="BU46" s="59" t="s">
        <v>166</v>
      </c>
      <c r="BV46" s="59" t="s">
        <v>165</v>
      </c>
      <c r="BW46" s="59" t="s">
        <v>165</v>
      </c>
      <c r="BX46" s="59" t="s">
        <v>165</v>
      </c>
      <c r="BY46" s="59" t="s">
        <v>166</v>
      </c>
      <c r="BZ46" s="59" t="s">
        <v>165</v>
      </c>
      <c r="CA46" s="59" t="s">
        <v>165</v>
      </c>
      <c r="CB46" s="59" t="s">
        <v>165</v>
      </c>
      <c r="CC46" s="59" t="s">
        <v>165</v>
      </c>
      <c r="CD46" s="59" t="s">
        <v>165</v>
      </c>
      <c r="CE46" s="59" t="s">
        <v>165</v>
      </c>
      <c r="CF46" s="59" t="s">
        <v>165</v>
      </c>
      <c r="CG46" s="59" t="s">
        <v>165</v>
      </c>
      <c r="CH46" s="59" t="s">
        <v>165</v>
      </c>
      <c r="CI46" s="59" t="s">
        <v>165</v>
      </c>
      <c r="CJ46" s="59" t="s">
        <v>166</v>
      </c>
      <c r="CK46" s="59" t="s">
        <v>165</v>
      </c>
      <c r="CL46" s="59" t="s">
        <v>166</v>
      </c>
      <c r="CM46" s="59" t="s">
        <v>165</v>
      </c>
      <c r="CN46" s="59" t="s">
        <v>165</v>
      </c>
      <c r="CO46" s="59" t="s">
        <v>165</v>
      </c>
      <c r="CP46" s="59" t="s">
        <v>165</v>
      </c>
      <c r="CQ46" s="59" t="s">
        <v>165</v>
      </c>
      <c r="CR46" s="59" t="s">
        <v>165</v>
      </c>
      <c r="CS46" s="59" t="s">
        <v>166</v>
      </c>
      <c r="CT46" s="59" t="s">
        <v>165</v>
      </c>
      <c r="CU46" s="59" t="s">
        <v>165</v>
      </c>
      <c r="CV46" s="59" t="s">
        <v>165</v>
      </c>
      <c r="CW46" s="59" t="s">
        <v>166</v>
      </c>
      <c r="CX46" s="59" t="s">
        <v>166</v>
      </c>
      <c r="CY46" s="59" t="s">
        <v>165</v>
      </c>
      <c r="CZ46" s="59" t="s">
        <v>165</v>
      </c>
      <c r="DA46" s="59" t="s">
        <v>165</v>
      </c>
      <c r="DB46" s="59" t="s">
        <v>165</v>
      </c>
      <c r="DC46" s="59" t="s">
        <v>165</v>
      </c>
      <c r="DD46" s="59" t="s">
        <v>165</v>
      </c>
      <c r="DE46" s="59" t="s">
        <v>165</v>
      </c>
      <c r="DF46" s="59" t="s">
        <v>165</v>
      </c>
      <c r="DG46" s="59" t="s">
        <v>165</v>
      </c>
      <c r="DH46" s="59" t="s">
        <v>165</v>
      </c>
      <c r="DI46" s="59" t="s">
        <v>165</v>
      </c>
      <c r="DJ46" s="59" t="s">
        <v>165</v>
      </c>
      <c r="DK46" s="59" t="s">
        <v>165</v>
      </c>
      <c r="DL46" s="59" t="s">
        <v>165</v>
      </c>
      <c r="DM46" s="59" t="s">
        <v>165</v>
      </c>
      <c r="DN46" s="59" t="s">
        <v>165</v>
      </c>
      <c r="DO46" s="59" t="s">
        <v>165</v>
      </c>
      <c r="DP46" s="58" t="s">
        <v>165</v>
      </c>
      <c r="DQ46" s="66"/>
    </row>
    <row r="47" spans="1:121" ht="15.75" customHeight="1" x14ac:dyDescent="0.25">
      <c r="A47" s="49" t="str">
        <f>IF('[1]Panel Profiles'!A47&lt;&gt;"",'[1]Panel Profiles'!A47,"")</f>
        <v>PR231</v>
      </c>
      <c r="B47" s="49" t="str">
        <f>IF('[1]Panel Profiles'!B47&lt;&gt;"",'[1]Panel Profiles'!B47,"")</f>
        <v>PR308-32</v>
      </c>
      <c r="C47" s="60" t="s">
        <v>165</v>
      </c>
      <c r="D47" s="61" t="s">
        <v>165</v>
      </c>
      <c r="E47" s="61" t="s">
        <v>165</v>
      </c>
      <c r="F47" s="61" t="s">
        <v>165</v>
      </c>
      <c r="G47" s="61" t="s">
        <v>165</v>
      </c>
      <c r="H47" s="61" t="s">
        <v>165</v>
      </c>
      <c r="I47" s="61" t="s">
        <v>165</v>
      </c>
      <c r="J47" s="61" t="s">
        <v>165</v>
      </c>
      <c r="K47" s="61" t="s">
        <v>165</v>
      </c>
      <c r="L47" s="61" t="s">
        <v>165</v>
      </c>
      <c r="M47" s="61" t="s">
        <v>165</v>
      </c>
      <c r="N47" s="61" t="s">
        <v>165</v>
      </c>
      <c r="O47" s="61" t="s">
        <v>166</v>
      </c>
      <c r="P47" s="61" t="s">
        <v>165</v>
      </c>
      <c r="Q47" s="61" t="s">
        <v>165</v>
      </c>
      <c r="R47" s="61" t="s">
        <v>165</v>
      </c>
      <c r="S47" s="61" t="s">
        <v>165</v>
      </c>
      <c r="T47" s="61" t="s">
        <v>165</v>
      </c>
      <c r="U47" s="61" t="s">
        <v>165</v>
      </c>
      <c r="V47" s="61" t="s">
        <v>165</v>
      </c>
      <c r="W47" s="61" t="s">
        <v>165</v>
      </c>
      <c r="X47" s="61" t="s">
        <v>165</v>
      </c>
      <c r="Y47" s="61" t="s">
        <v>165</v>
      </c>
      <c r="Z47" s="61" t="s">
        <v>165</v>
      </c>
      <c r="AA47" s="61" t="s">
        <v>165</v>
      </c>
      <c r="AB47" s="61" t="s">
        <v>165</v>
      </c>
      <c r="AC47" s="61" t="s">
        <v>165</v>
      </c>
      <c r="AD47" s="61" t="s">
        <v>165</v>
      </c>
      <c r="AE47" s="61" t="s">
        <v>165</v>
      </c>
      <c r="AF47" s="61" t="s">
        <v>165</v>
      </c>
      <c r="AG47" s="61" t="s">
        <v>165</v>
      </c>
      <c r="AH47" s="61" t="s">
        <v>165</v>
      </c>
      <c r="AI47" s="61" t="s">
        <v>165</v>
      </c>
      <c r="AJ47" s="61" t="s">
        <v>165</v>
      </c>
      <c r="AK47" s="61" t="s">
        <v>165</v>
      </c>
      <c r="AL47" s="61" t="s">
        <v>165</v>
      </c>
      <c r="AM47" s="61" t="s">
        <v>165</v>
      </c>
      <c r="AN47" s="61" t="s">
        <v>165</v>
      </c>
      <c r="AO47" s="61" t="s">
        <v>165</v>
      </c>
      <c r="AP47" s="61" t="s">
        <v>165</v>
      </c>
      <c r="AQ47" s="61" t="s">
        <v>165</v>
      </c>
      <c r="AR47" s="61" t="s">
        <v>166</v>
      </c>
      <c r="AS47" s="61" t="s">
        <v>165</v>
      </c>
      <c r="AT47" s="61" t="s">
        <v>165</v>
      </c>
      <c r="AU47" s="61" t="s">
        <v>165</v>
      </c>
      <c r="AV47" s="61" t="s">
        <v>165</v>
      </c>
      <c r="AW47" s="61" t="s">
        <v>166</v>
      </c>
      <c r="AX47" s="61" t="s">
        <v>166</v>
      </c>
      <c r="AY47" s="61" t="s">
        <v>166</v>
      </c>
      <c r="AZ47" s="61" t="s">
        <v>165</v>
      </c>
      <c r="BA47" s="61" t="s">
        <v>165</v>
      </c>
      <c r="BB47" s="61" t="s">
        <v>165</v>
      </c>
      <c r="BC47" s="61" t="s">
        <v>165</v>
      </c>
      <c r="BD47" s="61" t="s">
        <v>165</v>
      </c>
      <c r="BE47" s="62" t="s">
        <v>165</v>
      </c>
      <c r="BF47" s="62" t="s">
        <v>166</v>
      </c>
      <c r="BG47" s="62" t="s">
        <v>165</v>
      </c>
      <c r="BH47" s="62" t="s">
        <v>165</v>
      </c>
      <c r="BI47" s="62" t="s">
        <v>165</v>
      </c>
      <c r="BJ47" s="62" t="s">
        <v>165</v>
      </c>
      <c r="BK47" s="62" t="s">
        <v>165</v>
      </c>
      <c r="BL47" s="62" t="s">
        <v>165</v>
      </c>
      <c r="BM47" s="62" t="s">
        <v>165</v>
      </c>
      <c r="BN47" s="62" t="s">
        <v>165</v>
      </c>
      <c r="BO47" s="62" t="s">
        <v>165</v>
      </c>
      <c r="BP47" s="62" t="s">
        <v>165</v>
      </c>
      <c r="BQ47" s="62" t="s">
        <v>165</v>
      </c>
      <c r="BR47" s="62" t="s">
        <v>165</v>
      </c>
      <c r="BS47" s="62" t="s">
        <v>165</v>
      </c>
      <c r="BT47" s="62" t="s">
        <v>165</v>
      </c>
      <c r="BU47" s="62" t="s">
        <v>165</v>
      </c>
      <c r="BV47" s="62" t="s">
        <v>165</v>
      </c>
      <c r="BW47" s="62" t="s">
        <v>165</v>
      </c>
      <c r="BX47" s="62" t="s">
        <v>165</v>
      </c>
      <c r="BY47" s="62" t="s">
        <v>165</v>
      </c>
      <c r="BZ47" s="62" t="s">
        <v>165</v>
      </c>
      <c r="CA47" s="62" t="s">
        <v>165</v>
      </c>
      <c r="CB47" s="62" t="s">
        <v>165</v>
      </c>
      <c r="CC47" s="62" t="s">
        <v>165</v>
      </c>
      <c r="CD47" s="62" t="s">
        <v>165</v>
      </c>
      <c r="CE47" s="62" t="s">
        <v>165</v>
      </c>
      <c r="CF47" s="62" t="s">
        <v>165</v>
      </c>
      <c r="CG47" s="62" t="s">
        <v>165</v>
      </c>
      <c r="CH47" s="62" t="s">
        <v>165</v>
      </c>
      <c r="CI47" s="62" t="s">
        <v>165</v>
      </c>
      <c r="CJ47" s="62" t="s">
        <v>165</v>
      </c>
      <c r="CK47" s="62" t="s">
        <v>165</v>
      </c>
      <c r="CL47" s="62" t="s">
        <v>165</v>
      </c>
      <c r="CM47" s="62" t="s">
        <v>165</v>
      </c>
      <c r="CN47" s="62" t="s">
        <v>165</v>
      </c>
      <c r="CO47" s="62" t="s">
        <v>165</v>
      </c>
      <c r="CP47" s="62" t="s">
        <v>165</v>
      </c>
      <c r="CQ47" s="62" t="s">
        <v>165</v>
      </c>
      <c r="CR47" s="62" t="s">
        <v>165</v>
      </c>
      <c r="CS47" s="62" t="s">
        <v>165</v>
      </c>
      <c r="CT47" s="62" t="s">
        <v>165</v>
      </c>
      <c r="CU47" s="62" t="s">
        <v>165</v>
      </c>
      <c r="CV47" s="62" t="s">
        <v>165</v>
      </c>
      <c r="CW47" s="62" t="s">
        <v>165</v>
      </c>
      <c r="CX47" s="62" t="s">
        <v>165</v>
      </c>
      <c r="CY47" s="62" t="s">
        <v>165</v>
      </c>
      <c r="CZ47" s="62" t="s">
        <v>165</v>
      </c>
      <c r="DA47" s="62" t="s">
        <v>165</v>
      </c>
      <c r="DB47" s="62" t="s">
        <v>165</v>
      </c>
      <c r="DC47" s="62" t="s">
        <v>165</v>
      </c>
      <c r="DD47" s="62" t="s">
        <v>165</v>
      </c>
      <c r="DE47" s="62" t="s">
        <v>165</v>
      </c>
      <c r="DF47" s="62" t="s">
        <v>165</v>
      </c>
      <c r="DG47" s="62" t="s">
        <v>165</v>
      </c>
      <c r="DH47" s="62" t="s">
        <v>165</v>
      </c>
      <c r="DI47" s="62" t="s">
        <v>165</v>
      </c>
      <c r="DJ47" s="62" t="s">
        <v>165</v>
      </c>
      <c r="DK47" s="62" t="s">
        <v>165</v>
      </c>
      <c r="DL47" s="62" t="s">
        <v>165</v>
      </c>
      <c r="DM47" s="62" t="s">
        <v>165</v>
      </c>
      <c r="DN47" s="62" t="s">
        <v>165</v>
      </c>
      <c r="DO47" s="62" t="s">
        <v>165</v>
      </c>
      <c r="DP47" s="61" t="s">
        <v>165</v>
      </c>
      <c r="DQ47" s="61"/>
    </row>
    <row r="48" spans="1:121" ht="15.75" customHeight="1" x14ac:dyDescent="0.25">
      <c r="A48" s="46" t="str">
        <f>IF('[1]Panel Profiles'!A48&lt;&gt;"",'[1]Panel Profiles'!A48,"")</f>
        <v>PR213</v>
      </c>
      <c r="B48" s="46" t="str">
        <f>IF('[1]Panel Profiles'!B48&lt;&gt;"",'[1]Panel Profiles'!B48,"")</f>
        <v>PR309-13</v>
      </c>
      <c r="C48" s="57" t="s">
        <v>165</v>
      </c>
      <c r="D48" s="58" t="s">
        <v>165</v>
      </c>
      <c r="E48" s="58" t="s">
        <v>165</v>
      </c>
      <c r="F48" s="58" t="s">
        <v>165</v>
      </c>
      <c r="G48" s="58" t="s">
        <v>165</v>
      </c>
      <c r="H48" s="58" t="s">
        <v>165</v>
      </c>
      <c r="I48" s="58" t="s">
        <v>165</v>
      </c>
      <c r="J48" s="58" t="s">
        <v>165</v>
      </c>
      <c r="K48" s="58" t="s">
        <v>165</v>
      </c>
      <c r="L48" s="58" t="s">
        <v>165</v>
      </c>
      <c r="M48" s="58" t="s">
        <v>165</v>
      </c>
      <c r="N48" s="58" t="s">
        <v>165</v>
      </c>
      <c r="O48" s="58" t="s">
        <v>166</v>
      </c>
      <c r="P48" s="58" t="s">
        <v>165</v>
      </c>
      <c r="Q48" s="58" t="s">
        <v>165</v>
      </c>
      <c r="R48" s="58" t="s">
        <v>165</v>
      </c>
      <c r="S48" s="58" t="s">
        <v>165</v>
      </c>
      <c r="T48" s="58" t="s">
        <v>165</v>
      </c>
      <c r="U48" s="58" t="s">
        <v>165</v>
      </c>
      <c r="V48" s="58" t="s">
        <v>165</v>
      </c>
      <c r="W48" s="58" t="s">
        <v>165</v>
      </c>
      <c r="X48" s="58" t="s">
        <v>165</v>
      </c>
      <c r="Y48" s="58" t="s">
        <v>165</v>
      </c>
      <c r="Z48" s="58" t="s">
        <v>165</v>
      </c>
      <c r="AA48" s="58" t="s">
        <v>165</v>
      </c>
      <c r="AB48" s="58" t="s">
        <v>165</v>
      </c>
      <c r="AC48" s="58" t="s">
        <v>165</v>
      </c>
      <c r="AD48" s="58" t="s">
        <v>165</v>
      </c>
      <c r="AE48" s="58" t="s">
        <v>165</v>
      </c>
      <c r="AF48" s="58" t="s">
        <v>165</v>
      </c>
      <c r="AG48" s="58" t="s">
        <v>165</v>
      </c>
      <c r="AH48" s="58" t="s">
        <v>165</v>
      </c>
      <c r="AI48" s="58" t="s">
        <v>165</v>
      </c>
      <c r="AJ48" s="58" t="s">
        <v>165</v>
      </c>
      <c r="AK48" s="58" t="s">
        <v>165</v>
      </c>
      <c r="AL48" s="58" t="s">
        <v>165</v>
      </c>
      <c r="AM48" s="58" t="s">
        <v>165</v>
      </c>
      <c r="AN48" s="58" t="s">
        <v>165</v>
      </c>
      <c r="AO48" s="58" t="s">
        <v>165</v>
      </c>
      <c r="AP48" s="58" t="s">
        <v>165</v>
      </c>
      <c r="AQ48" s="58" t="s">
        <v>165</v>
      </c>
      <c r="AR48" s="58" t="s">
        <v>166</v>
      </c>
      <c r="AS48" s="58" t="s">
        <v>165</v>
      </c>
      <c r="AT48" s="58" t="s">
        <v>165</v>
      </c>
      <c r="AU48" s="58" t="s">
        <v>165</v>
      </c>
      <c r="AV48" s="58" t="s">
        <v>165</v>
      </c>
      <c r="AW48" s="58" t="s">
        <v>166</v>
      </c>
      <c r="AX48" s="58" t="s">
        <v>166</v>
      </c>
      <c r="AY48" s="58" t="s">
        <v>166</v>
      </c>
      <c r="AZ48" s="58" t="s">
        <v>165</v>
      </c>
      <c r="BA48" s="58" t="s">
        <v>165</v>
      </c>
      <c r="BB48" s="58" t="s">
        <v>165</v>
      </c>
      <c r="BC48" s="58" t="s">
        <v>165</v>
      </c>
      <c r="BD48" s="58" t="s">
        <v>165</v>
      </c>
      <c r="BE48" s="59" t="s">
        <v>167</v>
      </c>
      <c r="BF48" s="59" t="s">
        <v>166</v>
      </c>
      <c r="BG48" s="59" t="s">
        <v>165</v>
      </c>
      <c r="BH48" s="59" t="s">
        <v>165</v>
      </c>
      <c r="BI48" s="59" t="s">
        <v>165</v>
      </c>
      <c r="BJ48" s="59" t="s">
        <v>165</v>
      </c>
      <c r="BK48" s="59" t="s">
        <v>165</v>
      </c>
      <c r="BL48" s="59" t="s">
        <v>165</v>
      </c>
      <c r="BM48" s="59" t="s">
        <v>166</v>
      </c>
      <c r="BN48" s="59" t="s">
        <v>166</v>
      </c>
      <c r="BO48" s="59" t="s">
        <v>166</v>
      </c>
      <c r="BP48" s="59" t="s">
        <v>166</v>
      </c>
      <c r="BQ48" s="59" t="s">
        <v>165</v>
      </c>
      <c r="BR48" s="59" t="s">
        <v>165</v>
      </c>
      <c r="BS48" s="59" t="s">
        <v>165</v>
      </c>
      <c r="BT48" s="59" t="s">
        <v>165</v>
      </c>
      <c r="BU48" s="59" t="s">
        <v>166</v>
      </c>
      <c r="BV48" s="59" t="s">
        <v>165</v>
      </c>
      <c r="BW48" s="59" t="s">
        <v>165</v>
      </c>
      <c r="BX48" s="59" t="s">
        <v>166</v>
      </c>
      <c r="BY48" s="59" t="s">
        <v>166</v>
      </c>
      <c r="BZ48" s="59" t="s">
        <v>166</v>
      </c>
      <c r="CA48" s="59" t="s">
        <v>165</v>
      </c>
      <c r="CB48" s="59" t="s">
        <v>165</v>
      </c>
      <c r="CC48" s="59" t="s">
        <v>165</v>
      </c>
      <c r="CD48" s="59" t="s">
        <v>166</v>
      </c>
      <c r="CE48" s="59" t="s">
        <v>166</v>
      </c>
      <c r="CF48" s="59" t="s">
        <v>166</v>
      </c>
      <c r="CG48" s="59" t="s">
        <v>166</v>
      </c>
      <c r="CH48" s="59" t="s">
        <v>166</v>
      </c>
      <c r="CI48" s="59" t="s">
        <v>165</v>
      </c>
      <c r="CJ48" s="59" t="s">
        <v>166</v>
      </c>
      <c r="CK48" s="59" t="s">
        <v>165</v>
      </c>
      <c r="CL48" s="59" t="s">
        <v>166</v>
      </c>
      <c r="CM48" s="59" t="s">
        <v>165</v>
      </c>
      <c r="CN48" s="59" t="s">
        <v>166</v>
      </c>
      <c r="CO48" s="59" t="s">
        <v>166</v>
      </c>
      <c r="CP48" s="59" t="s">
        <v>166</v>
      </c>
      <c r="CQ48" s="59" t="s">
        <v>166</v>
      </c>
      <c r="CR48" s="59" t="s">
        <v>166</v>
      </c>
      <c r="CS48" s="59" t="s">
        <v>166</v>
      </c>
      <c r="CT48" s="59" t="s">
        <v>165</v>
      </c>
      <c r="CU48" s="59" t="s">
        <v>166</v>
      </c>
      <c r="CV48" s="59" t="s">
        <v>166</v>
      </c>
      <c r="CW48" s="59" t="s">
        <v>166</v>
      </c>
      <c r="CX48" s="59" t="s">
        <v>166</v>
      </c>
      <c r="CY48" s="59" t="s">
        <v>165</v>
      </c>
      <c r="CZ48" s="59" t="s">
        <v>165</v>
      </c>
      <c r="DA48" s="59" t="s">
        <v>166</v>
      </c>
      <c r="DB48" s="59" t="s">
        <v>166</v>
      </c>
      <c r="DC48" s="59" t="s">
        <v>166</v>
      </c>
      <c r="DD48" s="59" t="s">
        <v>165</v>
      </c>
      <c r="DE48" s="59" t="s">
        <v>165</v>
      </c>
      <c r="DF48" s="59" t="s">
        <v>165</v>
      </c>
      <c r="DG48" s="59" t="s">
        <v>166</v>
      </c>
      <c r="DH48" s="59" t="s">
        <v>165</v>
      </c>
      <c r="DI48" s="59" t="s">
        <v>165</v>
      </c>
      <c r="DJ48" s="59" t="s">
        <v>165</v>
      </c>
      <c r="DK48" s="59" t="s">
        <v>166</v>
      </c>
      <c r="DL48" s="59" t="s">
        <v>165</v>
      </c>
      <c r="DM48" s="59" t="s">
        <v>166</v>
      </c>
      <c r="DN48" s="59" t="s">
        <v>166</v>
      </c>
      <c r="DO48" s="59" t="s">
        <v>165</v>
      </c>
      <c r="DP48" s="58" t="s">
        <v>165</v>
      </c>
      <c r="DQ48" s="66"/>
    </row>
    <row r="49" spans="1:121" ht="15.75" customHeight="1" x14ac:dyDescent="0.25">
      <c r="A49" s="46" t="str">
        <f>IF('[1]Panel Profiles'!A49&lt;&gt;"",'[1]Panel Profiles'!A49,"")</f>
        <v>PR231</v>
      </c>
      <c r="B49" s="46" t="str">
        <f>IF('[1]Panel Profiles'!B49&lt;&gt;"",'[1]Panel Profiles'!B49,"")</f>
        <v>PR309-19</v>
      </c>
      <c r="C49" s="57" t="s">
        <v>166</v>
      </c>
      <c r="D49" s="58" t="s">
        <v>166</v>
      </c>
      <c r="E49" s="58" t="s">
        <v>167</v>
      </c>
      <c r="F49" s="58" t="s">
        <v>166</v>
      </c>
      <c r="G49" s="58" t="s">
        <v>166</v>
      </c>
      <c r="H49" s="58" t="s">
        <v>166</v>
      </c>
      <c r="I49" s="58" t="s">
        <v>165</v>
      </c>
      <c r="J49" s="58" t="s">
        <v>165</v>
      </c>
      <c r="K49" s="58" t="s">
        <v>167</v>
      </c>
      <c r="L49" s="58" t="s">
        <v>165</v>
      </c>
      <c r="M49" s="58" t="s">
        <v>166</v>
      </c>
      <c r="N49" s="58" t="s">
        <v>167</v>
      </c>
      <c r="O49" s="58" t="s">
        <v>166</v>
      </c>
      <c r="P49" s="58" t="s">
        <v>167</v>
      </c>
      <c r="Q49" s="58" t="s">
        <v>167</v>
      </c>
      <c r="R49" s="58" t="s">
        <v>167</v>
      </c>
      <c r="S49" s="58" t="s">
        <v>166</v>
      </c>
      <c r="T49" s="58" t="s">
        <v>167</v>
      </c>
      <c r="U49" s="58" t="s">
        <v>167</v>
      </c>
      <c r="V49" s="58" t="s">
        <v>165</v>
      </c>
      <c r="W49" s="58" t="s">
        <v>166</v>
      </c>
      <c r="X49" s="58" t="s">
        <v>167</v>
      </c>
      <c r="Y49" s="58" t="s">
        <v>166</v>
      </c>
      <c r="Z49" s="58" t="s">
        <v>165</v>
      </c>
      <c r="AA49" s="58" t="s">
        <v>165</v>
      </c>
      <c r="AB49" s="58" t="s">
        <v>167</v>
      </c>
      <c r="AC49" s="58" t="s">
        <v>167</v>
      </c>
      <c r="AD49" s="58" t="s">
        <v>166</v>
      </c>
      <c r="AE49" s="58" t="s">
        <v>166</v>
      </c>
      <c r="AF49" s="58" t="s">
        <v>166</v>
      </c>
      <c r="AG49" s="58" t="s">
        <v>165</v>
      </c>
      <c r="AH49" s="58" t="s">
        <v>165</v>
      </c>
      <c r="AI49" s="58" t="s">
        <v>166</v>
      </c>
      <c r="AJ49" s="58" t="s">
        <v>165</v>
      </c>
      <c r="AK49" s="58" t="s">
        <v>166</v>
      </c>
      <c r="AL49" s="58" t="s">
        <v>167</v>
      </c>
      <c r="AM49" s="58" t="s">
        <v>167</v>
      </c>
      <c r="AN49" s="58" t="s">
        <v>165</v>
      </c>
      <c r="AO49" s="58" t="s">
        <v>166</v>
      </c>
      <c r="AP49" s="58" t="s">
        <v>166</v>
      </c>
      <c r="AQ49" s="58" t="s">
        <v>166</v>
      </c>
      <c r="AR49" s="58" t="s">
        <v>166</v>
      </c>
      <c r="AS49" s="58" t="s">
        <v>166</v>
      </c>
      <c r="AT49" s="58" t="s">
        <v>167</v>
      </c>
      <c r="AU49" s="58" t="s">
        <v>165</v>
      </c>
      <c r="AV49" s="58" t="s">
        <v>165</v>
      </c>
      <c r="AW49" s="58" t="s">
        <v>166</v>
      </c>
      <c r="AX49" s="58" t="s">
        <v>166</v>
      </c>
      <c r="AY49" s="58" t="s">
        <v>166</v>
      </c>
      <c r="AZ49" s="58" t="s">
        <v>166</v>
      </c>
      <c r="BA49" s="58" t="s">
        <v>166</v>
      </c>
      <c r="BB49" s="58" t="s">
        <v>166</v>
      </c>
      <c r="BC49" s="58" t="s">
        <v>166</v>
      </c>
      <c r="BD49" s="58" t="s">
        <v>166</v>
      </c>
      <c r="BE49" s="59" t="s">
        <v>167</v>
      </c>
      <c r="BF49" s="59" t="s">
        <v>166</v>
      </c>
      <c r="BG49" s="59" t="s">
        <v>166</v>
      </c>
      <c r="BH49" s="59" t="s">
        <v>166</v>
      </c>
      <c r="BI49" s="59" t="s">
        <v>165</v>
      </c>
      <c r="BJ49" s="59" t="s">
        <v>165</v>
      </c>
      <c r="BK49" s="59" t="s">
        <v>166</v>
      </c>
      <c r="BL49" s="59" t="s">
        <v>165</v>
      </c>
      <c r="BM49" s="59" t="s">
        <v>166</v>
      </c>
      <c r="BN49" s="59" t="s">
        <v>166</v>
      </c>
      <c r="BO49" s="59" t="s">
        <v>166</v>
      </c>
      <c r="BP49" s="59" t="s">
        <v>166</v>
      </c>
      <c r="BQ49" s="59" t="s">
        <v>165</v>
      </c>
      <c r="BR49" s="59" t="s">
        <v>166</v>
      </c>
      <c r="BS49" s="59" t="s">
        <v>166</v>
      </c>
      <c r="BT49" s="59" t="s">
        <v>166</v>
      </c>
      <c r="BU49" s="59" t="s">
        <v>166</v>
      </c>
      <c r="BV49" s="59" t="s">
        <v>166</v>
      </c>
      <c r="BW49" s="59" t="s">
        <v>167</v>
      </c>
      <c r="BX49" s="59" t="s">
        <v>166</v>
      </c>
      <c r="BY49" s="59" t="s">
        <v>166</v>
      </c>
      <c r="BZ49" s="59" t="s">
        <v>166</v>
      </c>
      <c r="CA49" s="59" t="s">
        <v>166</v>
      </c>
      <c r="CB49" s="59" t="s">
        <v>166</v>
      </c>
      <c r="CC49" s="59" t="s">
        <v>166</v>
      </c>
      <c r="CD49" s="59" t="s">
        <v>166</v>
      </c>
      <c r="CE49" s="59" t="s">
        <v>166</v>
      </c>
      <c r="CF49" s="59" t="s">
        <v>166</v>
      </c>
      <c r="CG49" s="59" t="s">
        <v>166</v>
      </c>
      <c r="CH49" s="59" t="s">
        <v>166</v>
      </c>
      <c r="CI49" s="59" t="s">
        <v>166</v>
      </c>
      <c r="CJ49" s="59" t="s">
        <v>166</v>
      </c>
      <c r="CK49" s="59" t="s">
        <v>166</v>
      </c>
      <c r="CL49" s="59" t="s">
        <v>166</v>
      </c>
      <c r="CM49" s="59" t="s">
        <v>166</v>
      </c>
      <c r="CN49" s="59" t="s">
        <v>166</v>
      </c>
      <c r="CO49" s="59" t="s">
        <v>166</v>
      </c>
      <c r="CP49" s="59" t="s">
        <v>166</v>
      </c>
      <c r="CQ49" s="59" t="s">
        <v>166</v>
      </c>
      <c r="CR49" s="59" t="s">
        <v>166</v>
      </c>
      <c r="CS49" s="59" t="s">
        <v>166</v>
      </c>
      <c r="CT49" s="59" t="s">
        <v>165</v>
      </c>
      <c r="CU49" s="59" t="s">
        <v>166</v>
      </c>
      <c r="CV49" s="59" t="s">
        <v>166</v>
      </c>
      <c r="CW49" s="59" t="s">
        <v>166</v>
      </c>
      <c r="CX49" s="59" t="s">
        <v>166</v>
      </c>
      <c r="CY49" s="59" t="s">
        <v>166</v>
      </c>
      <c r="CZ49" s="59" t="s">
        <v>166</v>
      </c>
      <c r="DA49" s="59" t="s">
        <v>166</v>
      </c>
      <c r="DB49" s="59" t="s">
        <v>166</v>
      </c>
      <c r="DC49" s="59" t="s">
        <v>166</v>
      </c>
      <c r="DD49" s="59" t="s">
        <v>166</v>
      </c>
      <c r="DE49" s="59" t="s">
        <v>165</v>
      </c>
      <c r="DF49" s="59" t="s">
        <v>166</v>
      </c>
      <c r="DG49" s="59" t="s">
        <v>166</v>
      </c>
      <c r="DH49" s="59" t="s">
        <v>166</v>
      </c>
      <c r="DI49" s="59" t="s">
        <v>166</v>
      </c>
      <c r="DJ49" s="59" t="s">
        <v>165</v>
      </c>
      <c r="DK49" s="59" t="s">
        <v>166</v>
      </c>
      <c r="DL49" s="59" t="s">
        <v>166</v>
      </c>
      <c r="DM49" s="59" t="s">
        <v>166</v>
      </c>
      <c r="DN49" s="59" t="s">
        <v>166</v>
      </c>
      <c r="DO49" s="59" t="s">
        <v>167</v>
      </c>
      <c r="DP49" s="58" t="s">
        <v>167</v>
      </c>
      <c r="DQ49" s="66"/>
    </row>
    <row r="50" spans="1:121" ht="15.75" customHeight="1" x14ac:dyDescent="0.25">
      <c r="A50" s="49" t="str">
        <f>IF('[1]Panel Profiles'!A50&lt;&gt;"",'[1]Panel Profiles'!A50,"")</f>
        <v>PR239</v>
      </c>
      <c r="B50" s="49" t="str">
        <f>IF('[1]Panel Profiles'!B50&lt;&gt;"",'[1]Panel Profiles'!B50,"")</f>
        <v>PR309-25</v>
      </c>
      <c r="C50" s="60" t="s">
        <v>165</v>
      </c>
      <c r="D50" s="61" t="s">
        <v>165</v>
      </c>
      <c r="E50" s="61" t="s">
        <v>165</v>
      </c>
      <c r="F50" s="61" t="s">
        <v>165</v>
      </c>
      <c r="G50" s="61" t="s">
        <v>165</v>
      </c>
      <c r="H50" s="61" t="s">
        <v>165</v>
      </c>
      <c r="I50" s="61" t="s">
        <v>165</v>
      </c>
      <c r="J50" s="61" t="s">
        <v>165</v>
      </c>
      <c r="K50" s="61" t="s">
        <v>165</v>
      </c>
      <c r="L50" s="61" t="s">
        <v>165</v>
      </c>
      <c r="M50" s="61" t="s">
        <v>165</v>
      </c>
      <c r="N50" s="61" t="s">
        <v>165</v>
      </c>
      <c r="O50" s="61" t="s">
        <v>165</v>
      </c>
      <c r="P50" s="61" t="s">
        <v>165</v>
      </c>
      <c r="Q50" s="61" t="s">
        <v>165</v>
      </c>
      <c r="R50" s="61" t="s">
        <v>165</v>
      </c>
      <c r="S50" s="61" t="s">
        <v>165</v>
      </c>
      <c r="T50" s="61" t="s">
        <v>165</v>
      </c>
      <c r="U50" s="61" t="s">
        <v>165</v>
      </c>
      <c r="V50" s="61" t="s">
        <v>165</v>
      </c>
      <c r="W50" s="61" t="s">
        <v>165</v>
      </c>
      <c r="X50" s="61" t="s">
        <v>165</v>
      </c>
      <c r="Y50" s="61" t="s">
        <v>165</v>
      </c>
      <c r="Z50" s="61" t="s">
        <v>165</v>
      </c>
      <c r="AA50" s="61" t="s">
        <v>165</v>
      </c>
      <c r="AB50" s="61" t="s">
        <v>165</v>
      </c>
      <c r="AC50" s="61" t="s">
        <v>165</v>
      </c>
      <c r="AD50" s="61" t="s">
        <v>165</v>
      </c>
      <c r="AE50" s="61" t="s">
        <v>165</v>
      </c>
      <c r="AF50" s="61" t="s">
        <v>165</v>
      </c>
      <c r="AG50" s="61" t="s">
        <v>165</v>
      </c>
      <c r="AH50" s="61" t="s">
        <v>165</v>
      </c>
      <c r="AI50" s="61" t="s">
        <v>165</v>
      </c>
      <c r="AJ50" s="61" t="s">
        <v>165</v>
      </c>
      <c r="AK50" s="61" t="s">
        <v>165</v>
      </c>
      <c r="AL50" s="61" t="s">
        <v>165</v>
      </c>
      <c r="AM50" s="61" t="s">
        <v>165</v>
      </c>
      <c r="AN50" s="61" t="s">
        <v>165</v>
      </c>
      <c r="AO50" s="61" t="s">
        <v>165</v>
      </c>
      <c r="AP50" s="61" t="s">
        <v>165</v>
      </c>
      <c r="AQ50" s="61" t="s">
        <v>165</v>
      </c>
      <c r="AR50" s="61" t="s">
        <v>166</v>
      </c>
      <c r="AS50" s="61" t="s">
        <v>165</v>
      </c>
      <c r="AT50" s="61" t="s">
        <v>165</v>
      </c>
      <c r="AU50" s="61" t="s">
        <v>165</v>
      </c>
      <c r="AV50" s="61" t="s">
        <v>165</v>
      </c>
      <c r="AW50" s="61" t="s">
        <v>165</v>
      </c>
      <c r="AX50" s="61" t="s">
        <v>165</v>
      </c>
      <c r="AY50" s="61" t="s">
        <v>165</v>
      </c>
      <c r="AZ50" s="61" t="s">
        <v>165</v>
      </c>
      <c r="BA50" s="61" t="s">
        <v>165</v>
      </c>
      <c r="BB50" s="61" t="s">
        <v>165</v>
      </c>
      <c r="BC50" s="61" t="s">
        <v>165</v>
      </c>
      <c r="BD50" s="61" t="s">
        <v>165</v>
      </c>
      <c r="BE50" s="62" t="s">
        <v>165</v>
      </c>
      <c r="BF50" s="62" t="s">
        <v>166</v>
      </c>
      <c r="BG50" s="62" t="s">
        <v>165</v>
      </c>
      <c r="BH50" s="62" t="s">
        <v>165</v>
      </c>
      <c r="BI50" s="62" t="s">
        <v>165</v>
      </c>
      <c r="BJ50" s="62" t="s">
        <v>165</v>
      </c>
      <c r="BK50" s="62" t="s">
        <v>165</v>
      </c>
      <c r="BL50" s="62" t="s">
        <v>165</v>
      </c>
      <c r="BM50" s="62" t="s">
        <v>165</v>
      </c>
      <c r="BN50" s="62" t="s">
        <v>165</v>
      </c>
      <c r="BO50" s="62" t="s">
        <v>165</v>
      </c>
      <c r="BP50" s="62" t="s">
        <v>165</v>
      </c>
      <c r="BQ50" s="62" t="s">
        <v>165</v>
      </c>
      <c r="BR50" s="62" t="s">
        <v>165</v>
      </c>
      <c r="BS50" s="62" t="s">
        <v>165</v>
      </c>
      <c r="BT50" s="62" t="s">
        <v>165</v>
      </c>
      <c r="BU50" s="62" t="s">
        <v>165</v>
      </c>
      <c r="BV50" s="62" t="s">
        <v>165</v>
      </c>
      <c r="BW50" s="62" t="s">
        <v>165</v>
      </c>
      <c r="BX50" s="62" t="s">
        <v>165</v>
      </c>
      <c r="BY50" s="62" t="s">
        <v>165</v>
      </c>
      <c r="BZ50" s="62" t="s">
        <v>165</v>
      </c>
      <c r="CA50" s="62" t="s">
        <v>165</v>
      </c>
      <c r="CB50" s="62" t="s">
        <v>165</v>
      </c>
      <c r="CC50" s="62" t="s">
        <v>165</v>
      </c>
      <c r="CD50" s="62" t="s">
        <v>165</v>
      </c>
      <c r="CE50" s="62" t="s">
        <v>165</v>
      </c>
      <c r="CF50" s="62" t="s">
        <v>165</v>
      </c>
      <c r="CG50" s="62" t="s">
        <v>165</v>
      </c>
      <c r="CH50" s="62" t="s">
        <v>165</v>
      </c>
      <c r="CI50" s="62" t="s">
        <v>165</v>
      </c>
      <c r="CJ50" s="62" t="s">
        <v>165</v>
      </c>
      <c r="CK50" s="62" t="s">
        <v>165</v>
      </c>
      <c r="CL50" s="62" t="s">
        <v>165</v>
      </c>
      <c r="CM50" s="62" t="s">
        <v>165</v>
      </c>
      <c r="CN50" s="62" t="s">
        <v>165</v>
      </c>
      <c r="CO50" s="62" t="s">
        <v>165</v>
      </c>
      <c r="CP50" s="62" t="s">
        <v>165</v>
      </c>
      <c r="CQ50" s="62" t="s">
        <v>165</v>
      </c>
      <c r="CR50" s="62" t="s">
        <v>165</v>
      </c>
      <c r="CS50" s="62" t="s">
        <v>165</v>
      </c>
      <c r="CT50" s="62" t="s">
        <v>165</v>
      </c>
      <c r="CU50" s="62" t="s">
        <v>165</v>
      </c>
      <c r="CV50" s="62" t="s">
        <v>165</v>
      </c>
      <c r="CW50" s="62" t="s">
        <v>165</v>
      </c>
      <c r="CX50" s="62" t="s">
        <v>165</v>
      </c>
      <c r="CY50" s="62" t="s">
        <v>165</v>
      </c>
      <c r="CZ50" s="62" t="s">
        <v>165</v>
      </c>
      <c r="DA50" s="62" t="s">
        <v>165</v>
      </c>
      <c r="DB50" s="62" t="s">
        <v>165</v>
      </c>
      <c r="DC50" s="62" t="s">
        <v>165</v>
      </c>
      <c r="DD50" s="62" t="s">
        <v>165</v>
      </c>
      <c r="DE50" s="62" t="s">
        <v>165</v>
      </c>
      <c r="DF50" s="62" t="s">
        <v>165</v>
      </c>
      <c r="DG50" s="62" t="s">
        <v>165</v>
      </c>
      <c r="DH50" s="62" t="s">
        <v>165</v>
      </c>
      <c r="DI50" s="62" t="s">
        <v>165</v>
      </c>
      <c r="DJ50" s="62" t="s">
        <v>165</v>
      </c>
      <c r="DK50" s="62" t="s">
        <v>165</v>
      </c>
      <c r="DL50" s="62" t="s">
        <v>165</v>
      </c>
      <c r="DM50" s="62" t="s">
        <v>165</v>
      </c>
      <c r="DN50" s="62" t="s">
        <v>165</v>
      </c>
      <c r="DO50" s="62" t="s">
        <v>165</v>
      </c>
      <c r="DP50" s="61" t="s">
        <v>165</v>
      </c>
      <c r="DQ50" s="61"/>
    </row>
    <row r="51" spans="1:121" ht="15.75" customHeight="1" x14ac:dyDescent="0.25">
      <c r="A51" s="49" t="str">
        <f>IF('[1]Panel Profiles'!A51&lt;&gt;"",'[1]Panel Profiles'!A51,"")</f>
        <v>PR238</v>
      </c>
      <c r="B51" s="49" t="str">
        <f>IF('[1]Panel Profiles'!B51&lt;&gt;"",'[1]Panel Profiles'!B51,"")</f>
        <v>PR309-19</v>
      </c>
      <c r="C51" s="60" t="s">
        <v>165</v>
      </c>
      <c r="D51" s="61" t="s">
        <v>165</v>
      </c>
      <c r="E51" s="61" t="s">
        <v>165</v>
      </c>
      <c r="F51" s="61" t="s">
        <v>165</v>
      </c>
      <c r="G51" s="61" t="s">
        <v>165</v>
      </c>
      <c r="H51" s="61" t="s">
        <v>165</v>
      </c>
      <c r="I51" s="61" t="s">
        <v>165</v>
      </c>
      <c r="J51" s="61" t="s">
        <v>165</v>
      </c>
      <c r="K51" s="61" t="s">
        <v>165</v>
      </c>
      <c r="L51" s="61" t="s">
        <v>165</v>
      </c>
      <c r="M51" s="61" t="s">
        <v>165</v>
      </c>
      <c r="N51" s="61" t="s">
        <v>165</v>
      </c>
      <c r="O51" s="61" t="s">
        <v>165</v>
      </c>
      <c r="P51" s="61" t="s">
        <v>165</v>
      </c>
      <c r="Q51" s="61" t="s">
        <v>165</v>
      </c>
      <c r="R51" s="61" t="s">
        <v>165</v>
      </c>
      <c r="S51" s="61" t="s">
        <v>165</v>
      </c>
      <c r="T51" s="61" t="s">
        <v>165</v>
      </c>
      <c r="U51" s="61" t="s">
        <v>165</v>
      </c>
      <c r="V51" s="61" t="s">
        <v>165</v>
      </c>
      <c r="W51" s="61" t="s">
        <v>165</v>
      </c>
      <c r="X51" s="61" t="s">
        <v>165</v>
      </c>
      <c r="Y51" s="61" t="s">
        <v>165</v>
      </c>
      <c r="Z51" s="61" t="s">
        <v>165</v>
      </c>
      <c r="AA51" s="61" t="s">
        <v>165</v>
      </c>
      <c r="AB51" s="61" t="s">
        <v>165</v>
      </c>
      <c r="AC51" s="61" t="s">
        <v>165</v>
      </c>
      <c r="AD51" s="61" t="s">
        <v>165</v>
      </c>
      <c r="AE51" s="61" t="s">
        <v>165</v>
      </c>
      <c r="AF51" s="61" t="s">
        <v>165</v>
      </c>
      <c r="AG51" s="61" t="s">
        <v>165</v>
      </c>
      <c r="AH51" s="61" t="s">
        <v>165</v>
      </c>
      <c r="AI51" s="61" t="s">
        <v>165</v>
      </c>
      <c r="AJ51" s="61" t="s">
        <v>165</v>
      </c>
      <c r="AK51" s="61" t="s">
        <v>165</v>
      </c>
      <c r="AL51" s="61" t="s">
        <v>165</v>
      </c>
      <c r="AM51" s="61" t="s">
        <v>165</v>
      </c>
      <c r="AN51" s="61" t="s">
        <v>165</v>
      </c>
      <c r="AO51" s="61" t="s">
        <v>165</v>
      </c>
      <c r="AP51" s="61" t="s">
        <v>165</v>
      </c>
      <c r="AQ51" s="61" t="s">
        <v>165</v>
      </c>
      <c r="AR51" s="61" t="s">
        <v>166</v>
      </c>
      <c r="AS51" s="61" t="s">
        <v>165</v>
      </c>
      <c r="AT51" s="61" t="s">
        <v>165</v>
      </c>
      <c r="AU51" s="61" t="s">
        <v>165</v>
      </c>
      <c r="AV51" s="61" t="s">
        <v>165</v>
      </c>
      <c r="AW51" s="61" t="s">
        <v>165</v>
      </c>
      <c r="AX51" s="61" t="s">
        <v>165</v>
      </c>
      <c r="AY51" s="61" t="s">
        <v>165</v>
      </c>
      <c r="AZ51" s="61" t="s">
        <v>165</v>
      </c>
      <c r="BA51" s="61" t="s">
        <v>165</v>
      </c>
      <c r="BB51" s="61" t="s">
        <v>165</v>
      </c>
      <c r="BC51" s="61" t="s">
        <v>165</v>
      </c>
      <c r="BD51" s="61" t="s">
        <v>165</v>
      </c>
      <c r="BE51" s="62" t="s">
        <v>165</v>
      </c>
      <c r="BF51" s="62" t="s">
        <v>166</v>
      </c>
      <c r="BG51" s="62" t="s">
        <v>165</v>
      </c>
      <c r="BH51" s="62" t="s">
        <v>165</v>
      </c>
      <c r="BI51" s="62" t="s">
        <v>165</v>
      </c>
      <c r="BJ51" s="62" t="s">
        <v>165</v>
      </c>
      <c r="BK51" s="62" t="s">
        <v>165</v>
      </c>
      <c r="BL51" s="62" t="s">
        <v>165</v>
      </c>
      <c r="BM51" s="62" t="s">
        <v>165</v>
      </c>
      <c r="BN51" s="62" t="s">
        <v>165</v>
      </c>
      <c r="BO51" s="62" t="s">
        <v>165</v>
      </c>
      <c r="BP51" s="62" t="s">
        <v>165</v>
      </c>
      <c r="BQ51" s="62" t="s">
        <v>165</v>
      </c>
      <c r="BR51" s="62" t="s">
        <v>165</v>
      </c>
      <c r="BS51" s="62" t="s">
        <v>165</v>
      </c>
      <c r="BT51" s="62" t="s">
        <v>165</v>
      </c>
      <c r="BU51" s="62" t="s">
        <v>165</v>
      </c>
      <c r="BV51" s="62" t="s">
        <v>165</v>
      </c>
      <c r="BW51" s="62" t="s">
        <v>165</v>
      </c>
      <c r="BX51" s="62" t="s">
        <v>165</v>
      </c>
      <c r="BY51" s="62" t="s">
        <v>165</v>
      </c>
      <c r="BZ51" s="62" t="s">
        <v>165</v>
      </c>
      <c r="CA51" s="62" t="s">
        <v>165</v>
      </c>
      <c r="CB51" s="62" t="s">
        <v>165</v>
      </c>
      <c r="CC51" s="62" t="s">
        <v>165</v>
      </c>
      <c r="CD51" s="62" t="s">
        <v>165</v>
      </c>
      <c r="CE51" s="62" t="s">
        <v>165</v>
      </c>
      <c r="CF51" s="62" t="s">
        <v>165</v>
      </c>
      <c r="CG51" s="62" t="s">
        <v>165</v>
      </c>
      <c r="CH51" s="62" t="s">
        <v>165</v>
      </c>
      <c r="CI51" s="62" t="s">
        <v>165</v>
      </c>
      <c r="CJ51" s="62" t="s">
        <v>165</v>
      </c>
      <c r="CK51" s="62" t="s">
        <v>165</v>
      </c>
      <c r="CL51" s="62" t="s">
        <v>165</v>
      </c>
      <c r="CM51" s="62" t="s">
        <v>165</v>
      </c>
      <c r="CN51" s="62" t="s">
        <v>165</v>
      </c>
      <c r="CO51" s="62" t="s">
        <v>165</v>
      </c>
      <c r="CP51" s="62" t="s">
        <v>165</v>
      </c>
      <c r="CQ51" s="62" t="s">
        <v>165</v>
      </c>
      <c r="CR51" s="62" t="s">
        <v>165</v>
      </c>
      <c r="CS51" s="62" t="s">
        <v>165</v>
      </c>
      <c r="CT51" s="62" t="s">
        <v>165</v>
      </c>
      <c r="CU51" s="62" t="s">
        <v>165</v>
      </c>
      <c r="CV51" s="62" t="s">
        <v>165</v>
      </c>
      <c r="CW51" s="62" t="s">
        <v>165</v>
      </c>
      <c r="CX51" s="62" t="s">
        <v>165</v>
      </c>
      <c r="CY51" s="62" t="s">
        <v>165</v>
      </c>
      <c r="CZ51" s="62" t="s">
        <v>165</v>
      </c>
      <c r="DA51" s="62" t="s">
        <v>165</v>
      </c>
      <c r="DB51" s="62" t="s">
        <v>165</v>
      </c>
      <c r="DC51" s="62" t="s">
        <v>165</v>
      </c>
      <c r="DD51" s="62" t="s">
        <v>165</v>
      </c>
      <c r="DE51" s="62" t="s">
        <v>165</v>
      </c>
      <c r="DF51" s="62" t="s">
        <v>165</v>
      </c>
      <c r="DG51" s="62" t="s">
        <v>165</v>
      </c>
      <c r="DH51" s="62" t="s">
        <v>165</v>
      </c>
      <c r="DI51" s="62" t="s">
        <v>165</v>
      </c>
      <c r="DJ51" s="62" t="s">
        <v>165</v>
      </c>
      <c r="DK51" s="62" t="s">
        <v>165</v>
      </c>
      <c r="DL51" s="62" t="s">
        <v>165</v>
      </c>
      <c r="DM51" s="62" t="s">
        <v>165</v>
      </c>
      <c r="DN51" s="62" t="s">
        <v>165</v>
      </c>
      <c r="DO51" s="62" t="s">
        <v>165</v>
      </c>
      <c r="DP51" s="61" t="s">
        <v>165</v>
      </c>
      <c r="DQ51" s="61"/>
    </row>
    <row r="52" spans="1:121" ht="15.75" customHeight="1" x14ac:dyDescent="0.25">
      <c r="A52" s="46" t="str">
        <f>IF('[1]Panel Profiles'!A52&lt;&gt;"",'[1]Panel Profiles'!A52,"")</f>
        <v>PR271</v>
      </c>
      <c r="B52" s="46" t="str">
        <f>IF('[1]Panel Profiles'!B52&lt;&gt;"",'[1]Panel Profiles'!B52,"")</f>
        <v>PR310-25</v>
      </c>
      <c r="C52" s="57" t="s">
        <v>165</v>
      </c>
      <c r="D52" s="58" t="s">
        <v>165</v>
      </c>
      <c r="E52" s="58" t="s">
        <v>165</v>
      </c>
      <c r="F52" s="58" t="s">
        <v>165</v>
      </c>
      <c r="G52" s="58" t="s">
        <v>165</v>
      </c>
      <c r="H52" s="58" t="s">
        <v>165</v>
      </c>
      <c r="I52" s="58" t="s">
        <v>165</v>
      </c>
      <c r="J52" s="58" t="s">
        <v>165</v>
      </c>
      <c r="K52" s="58" t="s">
        <v>165</v>
      </c>
      <c r="L52" s="58" t="s">
        <v>165</v>
      </c>
      <c r="M52" s="58" t="s">
        <v>165</v>
      </c>
      <c r="N52" s="58" t="s">
        <v>165</v>
      </c>
      <c r="O52" s="58" t="s">
        <v>166</v>
      </c>
      <c r="P52" s="58" t="s">
        <v>165</v>
      </c>
      <c r="Q52" s="58" t="s">
        <v>165</v>
      </c>
      <c r="R52" s="58" t="s">
        <v>165</v>
      </c>
      <c r="S52" s="58" t="s">
        <v>165</v>
      </c>
      <c r="T52" s="58" t="s">
        <v>165</v>
      </c>
      <c r="U52" s="58" t="s">
        <v>165</v>
      </c>
      <c r="V52" s="58" t="s">
        <v>165</v>
      </c>
      <c r="W52" s="58" t="s">
        <v>165</v>
      </c>
      <c r="X52" s="58" t="s">
        <v>165</v>
      </c>
      <c r="Y52" s="58" t="s">
        <v>165</v>
      </c>
      <c r="Z52" s="58" t="s">
        <v>165</v>
      </c>
      <c r="AA52" s="58" t="s">
        <v>165</v>
      </c>
      <c r="AB52" s="58" t="s">
        <v>165</v>
      </c>
      <c r="AC52" s="58" t="s">
        <v>165</v>
      </c>
      <c r="AD52" s="58" t="s">
        <v>165</v>
      </c>
      <c r="AE52" s="58" t="s">
        <v>165</v>
      </c>
      <c r="AF52" s="58" t="s">
        <v>165</v>
      </c>
      <c r="AG52" s="58" t="s">
        <v>165</v>
      </c>
      <c r="AH52" s="58" t="s">
        <v>165</v>
      </c>
      <c r="AI52" s="58" t="s">
        <v>165</v>
      </c>
      <c r="AJ52" s="58" t="s">
        <v>165</v>
      </c>
      <c r="AK52" s="58" t="s">
        <v>165</v>
      </c>
      <c r="AL52" s="58" t="s">
        <v>165</v>
      </c>
      <c r="AM52" s="58" t="s">
        <v>165</v>
      </c>
      <c r="AN52" s="58" t="s">
        <v>165</v>
      </c>
      <c r="AO52" s="58" t="s">
        <v>165</v>
      </c>
      <c r="AP52" s="58" t="s">
        <v>165</v>
      </c>
      <c r="AQ52" s="58" t="s">
        <v>165</v>
      </c>
      <c r="AR52" s="58" t="s">
        <v>166</v>
      </c>
      <c r="AS52" s="58" t="s">
        <v>165</v>
      </c>
      <c r="AT52" s="58" t="s">
        <v>165</v>
      </c>
      <c r="AU52" s="58" t="s">
        <v>165</v>
      </c>
      <c r="AV52" s="58" t="s">
        <v>165</v>
      </c>
      <c r="AW52" s="58" t="s">
        <v>166</v>
      </c>
      <c r="AX52" s="58" t="s">
        <v>166</v>
      </c>
      <c r="AY52" s="58" t="s">
        <v>166</v>
      </c>
      <c r="AZ52" s="58" t="s">
        <v>165</v>
      </c>
      <c r="BA52" s="58" t="s">
        <v>165</v>
      </c>
      <c r="BB52" s="58" t="s">
        <v>165</v>
      </c>
      <c r="BC52" s="58" t="s">
        <v>165</v>
      </c>
      <c r="BD52" s="58" t="s">
        <v>165</v>
      </c>
      <c r="BE52" s="59" t="s">
        <v>165</v>
      </c>
      <c r="BF52" s="59" t="s">
        <v>166</v>
      </c>
      <c r="BG52" s="59" t="s">
        <v>165</v>
      </c>
      <c r="BH52" s="59" t="s">
        <v>165</v>
      </c>
      <c r="BI52" s="59" t="s">
        <v>165</v>
      </c>
      <c r="BJ52" s="59" t="s">
        <v>165</v>
      </c>
      <c r="BK52" s="59" t="s">
        <v>165</v>
      </c>
      <c r="BL52" s="59" t="s">
        <v>165</v>
      </c>
      <c r="BM52" s="59" t="s">
        <v>165</v>
      </c>
      <c r="BN52" s="59" t="s">
        <v>165</v>
      </c>
      <c r="BO52" s="59" t="s">
        <v>165</v>
      </c>
      <c r="BP52" s="59" t="s">
        <v>165</v>
      </c>
      <c r="BQ52" s="59" t="s">
        <v>165</v>
      </c>
      <c r="BR52" s="59" t="s">
        <v>165</v>
      </c>
      <c r="BS52" s="59" t="s">
        <v>165</v>
      </c>
      <c r="BT52" s="59" t="s">
        <v>165</v>
      </c>
      <c r="BU52" s="59" t="s">
        <v>165</v>
      </c>
      <c r="BV52" s="59" t="s">
        <v>165</v>
      </c>
      <c r="BW52" s="59" t="s">
        <v>165</v>
      </c>
      <c r="BX52" s="59" t="s">
        <v>165</v>
      </c>
      <c r="BY52" s="59" t="s">
        <v>165</v>
      </c>
      <c r="BZ52" s="59" t="s">
        <v>165</v>
      </c>
      <c r="CA52" s="59" t="s">
        <v>165</v>
      </c>
      <c r="CB52" s="59" t="s">
        <v>165</v>
      </c>
      <c r="CC52" s="59" t="s">
        <v>165</v>
      </c>
      <c r="CD52" s="59" t="s">
        <v>165</v>
      </c>
      <c r="CE52" s="59" t="s">
        <v>165</v>
      </c>
      <c r="CF52" s="59" t="s">
        <v>165</v>
      </c>
      <c r="CG52" s="59" t="s">
        <v>165</v>
      </c>
      <c r="CH52" s="59" t="s">
        <v>165</v>
      </c>
      <c r="CI52" s="59" t="s">
        <v>165</v>
      </c>
      <c r="CJ52" s="59" t="s">
        <v>165</v>
      </c>
      <c r="CK52" s="59" t="s">
        <v>165</v>
      </c>
      <c r="CL52" s="59" t="s">
        <v>165</v>
      </c>
      <c r="CM52" s="59" t="s">
        <v>165</v>
      </c>
      <c r="CN52" s="59" t="s">
        <v>165</v>
      </c>
      <c r="CO52" s="59" t="s">
        <v>165</v>
      </c>
      <c r="CP52" s="59" t="s">
        <v>165</v>
      </c>
      <c r="CQ52" s="59" t="s">
        <v>165</v>
      </c>
      <c r="CR52" s="59" t="s">
        <v>165</v>
      </c>
      <c r="CS52" s="59" t="s">
        <v>165</v>
      </c>
      <c r="CT52" s="59" t="s">
        <v>165</v>
      </c>
      <c r="CU52" s="59" t="s">
        <v>165</v>
      </c>
      <c r="CV52" s="59" t="s">
        <v>165</v>
      </c>
      <c r="CW52" s="59" t="s">
        <v>165</v>
      </c>
      <c r="CX52" s="59" t="s">
        <v>165</v>
      </c>
      <c r="CY52" s="59" t="s">
        <v>165</v>
      </c>
      <c r="CZ52" s="59" t="s">
        <v>165</v>
      </c>
      <c r="DA52" s="59" t="s">
        <v>165</v>
      </c>
      <c r="DB52" s="59" t="s">
        <v>165</v>
      </c>
      <c r="DC52" s="59" t="s">
        <v>165</v>
      </c>
      <c r="DD52" s="59" t="s">
        <v>165</v>
      </c>
      <c r="DE52" s="59" t="s">
        <v>165</v>
      </c>
      <c r="DF52" s="59" t="s">
        <v>165</v>
      </c>
      <c r="DG52" s="59" t="s">
        <v>165</v>
      </c>
      <c r="DH52" s="59" t="s">
        <v>165</v>
      </c>
      <c r="DI52" s="59" t="s">
        <v>165</v>
      </c>
      <c r="DJ52" s="59" t="s">
        <v>165</v>
      </c>
      <c r="DK52" s="59" t="s">
        <v>165</v>
      </c>
      <c r="DL52" s="59" t="s">
        <v>165</v>
      </c>
      <c r="DM52" s="59" t="s">
        <v>165</v>
      </c>
      <c r="DN52" s="59" t="s">
        <v>165</v>
      </c>
      <c r="DO52" s="59" t="s">
        <v>165</v>
      </c>
      <c r="DP52" s="58" t="s">
        <v>165</v>
      </c>
      <c r="DQ52" s="66"/>
    </row>
    <row r="53" spans="1:121" ht="15.75" customHeight="1" x14ac:dyDescent="0.25">
      <c r="A53" s="49" t="str">
        <f>IF('[1]Panel Profiles'!A53&lt;&gt;"",'[1]Panel Profiles'!A53,"")</f>
        <v>PR243</v>
      </c>
      <c r="B53" s="49" t="str">
        <f>IF('[1]Panel Profiles'!B53&lt;&gt;"",'[1]Panel Profiles'!B53,"")</f>
        <v>PR310-32</v>
      </c>
      <c r="C53" s="60" t="s">
        <v>165</v>
      </c>
      <c r="D53" s="61" t="s">
        <v>165</v>
      </c>
      <c r="E53" s="61" t="s">
        <v>165</v>
      </c>
      <c r="F53" s="61" t="s">
        <v>165</v>
      </c>
      <c r="G53" s="61" t="s">
        <v>165</v>
      </c>
      <c r="H53" s="61" t="s">
        <v>165</v>
      </c>
      <c r="I53" s="61" t="s">
        <v>165</v>
      </c>
      <c r="J53" s="61" t="s">
        <v>165</v>
      </c>
      <c r="K53" s="61" t="s">
        <v>165</v>
      </c>
      <c r="L53" s="61" t="s">
        <v>165</v>
      </c>
      <c r="M53" s="61" t="s">
        <v>165</v>
      </c>
      <c r="N53" s="61" t="s">
        <v>165</v>
      </c>
      <c r="O53" s="61" t="s">
        <v>165</v>
      </c>
      <c r="P53" s="61" t="s">
        <v>165</v>
      </c>
      <c r="Q53" s="61" t="s">
        <v>165</v>
      </c>
      <c r="R53" s="61" t="s">
        <v>165</v>
      </c>
      <c r="S53" s="61" t="s">
        <v>165</v>
      </c>
      <c r="T53" s="61" t="s">
        <v>165</v>
      </c>
      <c r="U53" s="61" t="s">
        <v>167</v>
      </c>
      <c r="V53" s="61" t="s">
        <v>165</v>
      </c>
      <c r="W53" s="61" t="s">
        <v>165</v>
      </c>
      <c r="X53" s="61" t="s">
        <v>165</v>
      </c>
      <c r="Y53" s="61" t="s">
        <v>165</v>
      </c>
      <c r="Z53" s="61" t="s">
        <v>165</v>
      </c>
      <c r="AA53" s="61" t="s">
        <v>165</v>
      </c>
      <c r="AB53" s="61" t="s">
        <v>165</v>
      </c>
      <c r="AC53" s="61" t="s">
        <v>165</v>
      </c>
      <c r="AD53" s="61" t="s">
        <v>165</v>
      </c>
      <c r="AE53" s="61" t="s">
        <v>165</v>
      </c>
      <c r="AF53" s="61" t="s">
        <v>165</v>
      </c>
      <c r="AG53" s="61" t="s">
        <v>165</v>
      </c>
      <c r="AH53" s="61" t="s">
        <v>165</v>
      </c>
      <c r="AI53" s="61" t="s">
        <v>165</v>
      </c>
      <c r="AJ53" s="61" t="s">
        <v>165</v>
      </c>
      <c r="AK53" s="61" t="s">
        <v>165</v>
      </c>
      <c r="AL53" s="61" t="s">
        <v>165</v>
      </c>
      <c r="AM53" s="61" t="s">
        <v>165</v>
      </c>
      <c r="AN53" s="61" t="s">
        <v>165</v>
      </c>
      <c r="AO53" s="61" t="s">
        <v>165</v>
      </c>
      <c r="AP53" s="61" t="s">
        <v>165</v>
      </c>
      <c r="AQ53" s="61" t="s">
        <v>165</v>
      </c>
      <c r="AR53" s="61" t="s">
        <v>166</v>
      </c>
      <c r="AS53" s="61" t="s">
        <v>165</v>
      </c>
      <c r="AT53" s="61" t="s">
        <v>165</v>
      </c>
      <c r="AU53" s="61" t="s">
        <v>165</v>
      </c>
      <c r="AV53" s="61" t="s">
        <v>165</v>
      </c>
      <c r="AW53" s="61" t="s">
        <v>165</v>
      </c>
      <c r="AX53" s="61" t="s">
        <v>165</v>
      </c>
      <c r="AY53" s="61" t="s">
        <v>165</v>
      </c>
      <c r="AZ53" s="61" t="s">
        <v>165</v>
      </c>
      <c r="BA53" s="61" t="s">
        <v>165</v>
      </c>
      <c r="BB53" s="61" t="s">
        <v>165</v>
      </c>
      <c r="BC53" s="61" t="s">
        <v>165</v>
      </c>
      <c r="BD53" s="61" t="s">
        <v>165</v>
      </c>
      <c r="BE53" s="62" t="s">
        <v>165</v>
      </c>
      <c r="BF53" s="62" t="s">
        <v>166</v>
      </c>
      <c r="BG53" s="62" t="s">
        <v>165</v>
      </c>
      <c r="BH53" s="62" t="s">
        <v>165</v>
      </c>
      <c r="BI53" s="62" t="s">
        <v>165</v>
      </c>
      <c r="BJ53" s="62" t="s">
        <v>165</v>
      </c>
      <c r="BK53" s="62" t="s">
        <v>165</v>
      </c>
      <c r="BL53" s="62" t="s">
        <v>165</v>
      </c>
      <c r="BM53" s="62" t="s">
        <v>165</v>
      </c>
      <c r="BN53" s="62" t="s">
        <v>165</v>
      </c>
      <c r="BO53" s="62" t="s">
        <v>165</v>
      </c>
      <c r="BP53" s="62" t="s">
        <v>165</v>
      </c>
      <c r="BQ53" s="62" t="s">
        <v>165</v>
      </c>
      <c r="BR53" s="62" t="s">
        <v>165</v>
      </c>
      <c r="BS53" s="62" t="s">
        <v>165</v>
      </c>
      <c r="BT53" s="62" t="s">
        <v>165</v>
      </c>
      <c r="BU53" s="62" t="s">
        <v>166</v>
      </c>
      <c r="BV53" s="62" t="s">
        <v>165</v>
      </c>
      <c r="BW53" s="62" t="s">
        <v>165</v>
      </c>
      <c r="BX53" s="62" t="s">
        <v>165</v>
      </c>
      <c r="BY53" s="62" t="s">
        <v>165</v>
      </c>
      <c r="BZ53" s="62" t="s">
        <v>165</v>
      </c>
      <c r="CA53" s="62" t="s">
        <v>165</v>
      </c>
      <c r="CB53" s="62" t="s">
        <v>165</v>
      </c>
      <c r="CC53" s="62" t="s">
        <v>165</v>
      </c>
      <c r="CD53" s="62" t="s">
        <v>165</v>
      </c>
      <c r="CE53" s="62" t="s">
        <v>165</v>
      </c>
      <c r="CF53" s="62" t="s">
        <v>165</v>
      </c>
      <c r="CG53" s="62" t="s">
        <v>165</v>
      </c>
      <c r="CH53" s="62" t="s">
        <v>165</v>
      </c>
      <c r="CI53" s="62" t="s">
        <v>165</v>
      </c>
      <c r="CJ53" s="62" t="s">
        <v>166</v>
      </c>
      <c r="CK53" s="62" t="s">
        <v>165</v>
      </c>
      <c r="CL53" s="62" t="s">
        <v>166</v>
      </c>
      <c r="CM53" s="62" t="s">
        <v>165</v>
      </c>
      <c r="CN53" s="62" t="s">
        <v>165</v>
      </c>
      <c r="CO53" s="62" t="s">
        <v>165</v>
      </c>
      <c r="CP53" s="62" t="s">
        <v>165</v>
      </c>
      <c r="CQ53" s="62" t="s">
        <v>165</v>
      </c>
      <c r="CR53" s="62" t="s">
        <v>165</v>
      </c>
      <c r="CS53" s="62" t="s">
        <v>166</v>
      </c>
      <c r="CT53" s="62" t="s">
        <v>165</v>
      </c>
      <c r="CU53" s="62" t="s">
        <v>165</v>
      </c>
      <c r="CV53" s="62" t="s">
        <v>165</v>
      </c>
      <c r="CW53" s="62" t="s">
        <v>166</v>
      </c>
      <c r="CX53" s="62" t="s">
        <v>166</v>
      </c>
      <c r="CY53" s="62" t="s">
        <v>165</v>
      </c>
      <c r="CZ53" s="62" t="s">
        <v>165</v>
      </c>
      <c r="DA53" s="62" t="s">
        <v>165</v>
      </c>
      <c r="DB53" s="62" t="s">
        <v>165</v>
      </c>
      <c r="DC53" s="62" t="s">
        <v>165</v>
      </c>
      <c r="DD53" s="62" t="s">
        <v>165</v>
      </c>
      <c r="DE53" s="62" t="s">
        <v>165</v>
      </c>
      <c r="DF53" s="62" t="s">
        <v>165</v>
      </c>
      <c r="DG53" s="62" t="s">
        <v>165</v>
      </c>
      <c r="DH53" s="62" t="s">
        <v>165</v>
      </c>
      <c r="DI53" s="62" t="s">
        <v>165</v>
      </c>
      <c r="DJ53" s="62" t="s">
        <v>165</v>
      </c>
      <c r="DK53" s="62" t="s">
        <v>165</v>
      </c>
      <c r="DL53" s="62" t="s">
        <v>165</v>
      </c>
      <c r="DM53" s="62" t="s">
        <v>165</v>
      </c>
      <c r="DN53" s="62" t="s">
        <v>165</v>
      </c>
      <c r="DO53" s="62" t="s">
        <v>165</v>
      </c>
      <c r="DP53" s="61" t="s">
        <v>165</v>
      </c>
      <c r="DQ53" s="61"/>
    </row>
    <row r="54" spans="1:121" ht="15.75" customHeight="1" x14ac:dyDescent="0.25">
      <c r="A54" s="46" t="str">
        <f>IF('[1]Panel Profiles'!A54&lt;&gt;"",'[1]Panel Profiles'!A54,"")</f>
        <v>PR220</v>
      </c>
      <c r="B54" s="46" t="str">
        <f>IF('[1]Panel Profiles'!B54&lt;&gt;"",'[1]Panel Profiles'!B54,"")</f>
        <v>PR311-25</v>
      </c>
      <c r="C54" s="57" t="s">
        <v>165</v>
      </c>
      <c r="D54" s="58" t="s">
        <v>165</v>
      </c>
      <c r="E54" s="58" t="s">
        <v>165</v>
      </c>
      <c r="F54" s="58" t="s">
        <v>165</v>
      </c>
      <c r="G54" s="58" t="s">
        <v>165</v>
      </c>
      <c r="H54" s="58" t="s">
        <v>166</v>
      </c>
      <c r="I54" s="58" t="s">
        <v>165</v>
      </c>
      <c r="J54" s="58" t="s">
        <v>165</v>
      </c>
      <c r="K54" s="58" t="s">
        <v>167</v>
      </c>
      <c r="L54" s="58" t="s">
        <v>165</v>
      </c>
      <c r="M54" s="58" t="s">
        <v>166</v>
      </c>
      <c r="N54" s="58" t="s">
        <v>167</v>
      </c>
      <c r="O54" s="58" t="s">
        <v>166</v>
      </c>
      <c r="P54" s="58" t="s">
        <v>167</v>
      </c>
      <c r="Q54" s="58" t="s">
        <v>167</v>
      </c>
      <c r="R54" s="58" t="s">
        <v>167</v>
      </c>
      <c r="S54" s="58" t="s">
        <v>166</v>
      </c>
      <c r="T54" s="58" t="s">
        <v>167</v>
      </c>
      <c r="U54" s="58" t="s">
        <v>167</v>
      </c>
      <c r="V54" s="58" t="s">
        <v>165</v>
      </c>
      <c r="W54" s="58" t="s">
        <v>166</v>
      </c>
      <c r="X54" s="58" t="s">
        <v>167</v>
      </c>
      <c r="Y54" s="58" t="s">
        <v>166</v>
      </c>
      <c r="Z54" s="58" t="s">
        <v>167</v>
      </c>
      <c r="AA54" s="58" t="s">
        <v>165</v>
      </c>
      <c r="AB54" s="58" t="s">
        <v>167</v>
      </c>
      <c r="AC54" s="58" t="s">
        <v>167</v>
      </c>
      <c r="AD54" s="58" t="s">
        <v>166</v>
      </c>
      <c r="AE54" s="58" t="s">
        <v>166</v>
      </c>
      <c r="AF54" s="58" t="s">
        <v>166</v>
      </c>
      <c r="AG54" s="58" t="s">
        <v>166</v>
      </c>
      <c r="AH54" s="58" t="s">
        <v>165</v>
      </c>
      <c r="AI54" s="58" t="s">
        <v>166</v>
      </c>
      <c r="AJ54" s="58" t="s">
        <v>165</v>
      </c>
      <c r="AK54" s="58" t="s">
        <v>166</v>
      </c>
      <c r="AL54" s="58" t="s">
        <v>167</v>
      </c>
      <c r="AM54" s="58" t="s">
        <v>167</v>
      </c>
      <c r="AN54" s="58" t="s">
        <v>165</v>
      </c>
      <c r="AO54" s="58" t="s">
        <v>166</v>
      </c>
      <c r="AP54" s="58" t="s">
        <v>166</v>
      </c>
      <c r="AQ54" s="58" t="s">
        <v>166</v>
      </c>
      <c r="AR54" s="58" t="s">
        <v>166</v>
      </c>
      <c r="AS54" s="58" t="s">
        <v>166</v>
      </c>
      <c r="AT54" s="58" t="s">
        <v>167</v>
      </c>
      <c r="AU54" s="58" t="s">
        <v>165</v>
      </c>
      <c r="AV54" s="58" t="s">
        <v>165</v>
      </c>
      <c r="AW54" s="58" t="s">
        <v>166</v>
      </c>
      <c r="AX54" s="58" t="s">
        <v>166</v>
      </c>
      <c r="AY54" s="58" t="s">
        <v>166</v>
      </c>
      <c r="AZ54" s="58" t="s">
        <v>166</v>
      </c>
      <c r="BA54" s="58" t="s">
        <v>166</v>
      </c>
      <c r="BB54" s="58" t="s">
        <v>166</v>
      </c>
      <c r="BC54" s="58" t="s">
        <v>166</v>
      </c>
      <c r="BD54" s="58" t="s">
        <v>166</v>
      </c>
      <c r="BE54" s="59" t="s">
        <v>167</v>
      </c>
      <c r="BF54" s="59" t="s">
        <v>166</v>
      </c>
      <c r="BG54" s="59" t="s">
        <v>166</v>
      </c>
      <c r="BH54" s="59" t="s">
        <v>166</v>
      </c>
      <c r="BI54" s="59" t="s">
        <v>165</v>
      </c>
      <c r="BJ54" s="59" t="s">
        <v>165</v>
      </c>
      <c r="BK54" s="59" t="s">
        <v>166</v>
      </c>
      <c r="BL54" s="59" t="s">
        <v>165</v>
      </c>
      <c r="BM54" s="59" t="s">
        <v>166</v>
      </c>
      <c r="BN54" s="59" t="s">
        <v>166</v>
      </c>
      <c r="BO54" s="59" t="s">
        <v>166</v>
      </c>
      <c r="BP54" s="59" t="s">
        <v>166</v>
      </c>
      <c r="BQ54" s="59" t="s">
        <v>165</v>
      </c>
      <c r="BR54" s="59" t="s">
        <v>165</v>
      </c>
      <c r="BS54" s="59" t="s">
        <v>166</v>
      </c>
      <c r="BT54" s="59" t="s">
        <v>166</v>
      </c>
      <c r="BU54" s="59" t="s">
        <v>166</v>
      </c>
      <c r="BV54" s="59" t="s">
        <v>165</v>
      </c>
      <c r="BW54" s="59" t="s">
        <v>167</v>
      </c>
      <c r="BX54" s="59" t="s">
        <v>166</v>
      </c>
      <c r="BY54" s="59" t="s">
        <v>166</v>
      </c>
      <c r="BZ54" s="59" t="s">
        <v>166</v>
      </c>
      <c r="CA54" s="59" t="s">
        <v>166</v>
      </c>
      <c r="CB54" s="59" t="s">
        <v>166</v>
      </c>
      <c r="CC54" s="59" t="s">
        <v>166</v>
      </c>
      <c r="CD54" s="59" t="s">
        <v>166</v>
      </c>
      <c r="CE54" s="59" t="s">
        <v>166</v>
      </c>
      <c r="CF54" s="59" t="s">
        <v>166</v>
      </c>
      <c r="CG54" s="59" t="s">
        <v>166</v>
      </c>
      <c r="CH54" s="59" t="s">
        <v>166</v>
      </c>
      <c r="CI54" s="59" t="s">
        <v>166</v>
      </c>
      <c r="CJ54" s="59" t="s">
        <v>166</v>
      </c>
      <c r="CK54" s="59" t="s">
        <v>166</v>
      </c>
      <c r="CL54" s="59" t="s">
        <v>166</v>
      </c>
      <c r="CM54" s="59" t="s">
        <v>165</v>
      </c>
      <c r="CN54" s="59" t="s">
        <v>166</v>
      </c>
      <c r="CO54" s="59" t="s">
        <v>166</v>
      </c>
      <c r="CP54" s="59" t="s">
        <v>166</v>
      </c>
      <c r="CQ54" s="59" t="s">
        <v>166</v>
      </c>
      <c r="CR54" s="59" t="s">
        <v>166</v>
      </c>
      <c r="CS54" s="59" t="s">
        <v>166</v>
      </c>
      <c r="CT54" s="59" t="s">
        <v>165</v>
      </c>
      <c r="CU54" s="59" t="s">
        <v>166</v>
      </c>
      <c r="CV54" s="59" t="s">
        <v>166</v>
      </c>
      <c r="CW54" s="59" t="s">
        <v>166</v>
      </c>
      <c r="CX54" s="59" t="s">
        <v>166</v>
      </c>
      <c r="CY54" s="59" t="s">
        <v>165</v>
      </c>
      <c r="CZ54" s="59" t="s">
        <v>165</v>
      </c>
      <c r="DA54" s="59" t="s">
        <v>166</v>
      </c>
      <c r="DB54" s="59" t="s">
        <v>166</v>
      </c>
      <c r="DC54" s="59" t="s">
        <v>166</v>
      </c>
      <c r="DD54" s="59" t="s">
        <v>165</v>
      </c>
      <c r="DE54" s="59" t="s">
        <v>165</v>
      </c>
      <c r="DF54" s="59" t="s">
        <v>165</v>
      </c>
      <c r="DG54" s="59" t="s">
        <v>166</v>
      </c>
      <c r="DH54" s="59" t="s">
        <v>165</v>
      </c>
      <c r="DI54" s="59" t="s">
        <v>165</v>
      </c>
      <c r="DJ54" s="59" t="s">
        <v>165</v>
      </c>
      <c r="DK54" s="59" t="s">
        <v>165</v>
      </c>
      <c r="DL54" s="59" t="s">
        <v>165</v>
      </c>
      <c r="DM54" s="59" t="s">
        <v>166</v>
      </c>
      <c r="DN54" s="59" t="s">
        <v>166</v>
      </c>
      <c r="DO54" s="59" t="s">
        <v>165</v>
      </c>
      <c r="DP54" s="58" t="s">
        <v>165</v>
      </c>
      <c r="DQ54" s="66"/>
    </row>
    <row r="55" spans="1:121" ht="15.75" customHeight="1" x14ac:dyDescent="0.25">
      <c r="A55" s="46" t="str">
        <f>IF('[1]Panel Profiles'!A55&lt;&gt;"",'[1]Panel Profiles'!A55,"")</f>
        <v>PR214</v>
      </c>
      <c r="B55" s="46" t="str">
        <f>IF('[1]Panel Profiles'!B55&lt;&gt;"",'[1]Panel Profiles'!B55,"")</f>
        <v>PR312-32</v>
      </c>
      <c r="C55" s="57" t="s">
        <v>165</v>
      </c>
      <c r="D55" s="58" t="s">
        <v>165</v>
      </c>
      <c r="E55" s="58" t="s">
        <v>165</v>
      </c>
      <c r="F55" s="58" t="s">
        <v>165</v>
      </c>
      <c r="G55" s="58" t="s">
        <v>165</v>
      </c>
      <c r="H55" s="58" t="s">
        <v>166</v>
      </c>
      <c r="I55" s="58" t="s">
        <v>165</v>
      </c>
      <c r="J55" s="58" t="s">
        <v>166</v>
      </c>
      <c r="K55" s="58" t="s">
        <v>167</v>
      </c>
      <c r="L55" s="58" t="s">
        <v>167</v>
      </c>
      <c r="M55" s="58" t="s">
        <v>166</v>
      </c>
      <c r="N55" s="58" t="s">
        <v>167</v>
      </c>
      <c r="O55" s="58" t="s">
        <v>166</v>
      </c>
      <c r="P55" s="58" t="s">
        <v>167</v>
      </c>
      <c r="Q55" s="58" t="s">
        <v>167</v>
      </c>
      <c r="R55" s="58" t="s">
        <v>167</v>
      </c>
      <c r="S55" s="58" t="s">
        <v>166</v>
      </c>
      <c r="T55" s="58" t="s">
        <v>167</v>
      </c>
      <c r="U55" s="58" t="s">
        <v>167</v>
      </c>
      <c r="V55" s="58" t="s">
        <v>167</v>
      </c>
      <c r="W55" s="58" t="s">
        <v>166</v>
      </c>
      <c r="X55" s="58" t="s">
        <v>167</v>
      </c>
      <c r="Y55" s="58" t="s">
        <v>166</v>
      </c>
      <c r="Z55" s="58" t="s">
        <v>167</v>
      </c>
      <c r="AA55" s="58" t="s">
        <v>166</v>
      </c>
      <c r="AB55" s="58" t="s">
        <v>167</v>
      </c>
      <c r="AC55" s="58" t="s">
        <v>167</v>
      </c>
      <c r="AD55" s="58" t="s">
        <v>166</v>
      </c>
      <c r="AE55" s="58" t="s">
        <v>166</v>
      </c>
      <c r="AF55" s="58" t="s">
        <v>166</v>
      </c>
      <c r="AG55" s="58" t="s">
        <v>166</v>
      </c>
      <c r="AH55" s="58" t="s">
        <v>165</v>
      </c>
      <c r="AI55" s="58" t="s">
        <v>166</v>
      </c>
      <c r="AJ55" s="58" t="s">
        <v>167</v>
      </c>
      <c r="AK55" s="58" t="s">
        <v>166</v>
      </c>
      <c r="AL55" s="58" t="s">
        <v>167</v>
      </c>
      <c r="AM55" s="58" t="s">
        <v>167</v>
      </c>
      <c r="AN55" s="58" t="s">
        <v>166</v>
      </c>
      <c r="AO55" s="58" t="s">
        <v>166</v>
      </c>
      <c r="AP55" s="58" t="s">
        <v>166</v>
      </c>
      <c r="AQ55" s="58" t="s">
        <v>166</v>
      </c>
      <c r="AR55" s="58" t="s">
        <v>166</v>
      </c>
      <c r="AS55" s="58" t="s">
        <v>166</v>
      </c>
      <c r="AT55" s="58" t="s">
        <v>167</v>
      </c>
      <c r="AU55" s="58" t="s">
        <v>165</v>
      </c>
      <c r="AV55" s="58" t="s">
        <v>165</v>
      </c>
      <c r="AW55" s="58" t="s">
        <v>166</v>
      </c>
      <c r="AX55" s="58" t="s">
        <v>166</v>
      </c>
      <c r="AY55" s="58" t="s">
        <v>166</v>
      </c>
      <c r="AZ55" s="58" t="s">
        <v>166</v>
      </c>
      <c r="BA55" s="58" t="s">
        <v>166</v>
      </c>
      <c r="BB55" s="58" t="s">
        <v>166</v>
      </c>
      <c r="BC55" s="58" t="s">
        <v>166</v>
      </c>
      <c r="BD55" s="58" t="s">
        <v>166</v>
      </c>
      <c r="BE55" s="59" t="s">
        <v>167</v>
      </c>
      <c r="BF55" s="59" t="s">
        <v>166</v>
      </c>
      <c r="BG55" s="59" t="s">
        <v>166</v>
      </c>
      <c r="BH55" s="59" t="s">
        <v>166</v>
      </c>
      <c r="BI55" s="59" t="s">
        <v>165</v>
      </c>
      <c r="BJ55" s="59" t="s">
        <v>165</v>
      </c>
      <c r="BK55" s="59" t="s">
        <v>166</v>
      </c>
      <c r="BL55" s="59" t="s">
        <v>165</v>
      </c>
      <c r="BM55" s="59" t="s">
        <v>166</v>
      </c>
      <c r="BN55" s="59" t="s">
        <v>166</v>
      </c>
      <c r="BO55" s="59" t="s">
        <v>166</v>
      </c>
      <c r="BP55" s="59" t="s">
        <v>166</v>
      </c>
      <c r="BQ55" s="59" t="s">
        <v>165</v>
      </c>
      <c r="BR55" s="59" t="s">
        <v>166</v>
      </c>
      <c r="BS55" s="59" t="s">
        <v>166</v>
      </c>
      <c r="BT55" s="59" t="s">
        <v>166</v>
      </c>
      <c r="BU55" s="59" t="s">
        <v>166</v>
      </c>
      <c r="BV55" s="59" t="s">
        <v>165</v>
      </c>
      <c r="BW55" s="59" t="s">
        <v>167</v>
      </c>
      <c r="BX55" s="59" t="s">
        <v>166</v>
      </c>
      <c r="BY55" s="59" t="s">
        <v>166</v>
      </c>
      <c r="BZ55" s="59" t="s">
        <v>166</v>
      </c>
      <c r="CA55" s="59" t="s">
        <v>166</v>
      </c>
      <c r="CB55" s="59" t="s">
        <v>166</v>
      </c>
      <c r="CC55" s="59" t="s">
        <v>166</v>
      </c>
      <c r="CD55" s="59" t="s">
        <v>166</v>
      </c>
      <c r="CE55" s="59" t="s">
        <v>166</v>
      </c>
      <c r="CF55" s="59" t="s">
        <v>166</v>
      </c>
      <c r="CG55" s="59" t="s">
        <v>166</v>
      </c>
      <c r="CH55" s="59" t="s">
        <v>166</v>
      </c>
      <c r="CI55" s="59" t="s">
        <v>166</v>
      </c>
      <c r="CJ55" s="59" t="s">
        <v>166</v>
      </c>
      <c r="CK55" s="59" t="s">
        <v>166</v>
      </c>
      <c r="CL55" s="59" t="s">
        <v>166</v>
      </c>
      <c r="CM55" s="59" t="s">
        <v>165</v>
      </c>
      <c r="CN55" s="59" t="s">
        <v>166</v>
      </c>
      <c r="CO55" s="59" t="s">
        <v>166</v>
      </c>
      <c r="CP55" s="59" t="s">
        <v>166</v>
      </c>
      <c r="CQ55" s="59" t="s">
        <v>166</v>
      </c>
      <c r="CR55" s="59" t="s">
        <v>166</v>
      </c>
      <c r="CS55" s="59" t="s">
        <v>166</v>
      </c>
      <c r="CT55" s="59" t="s">
        <v>165</v>
      </c>
      <c r="CU55" s="59" t="s">
        <v>166</v>
      </c>
      <c r="CV55" s="59" t="s">
        <v>166</v>
      </c>
      <c r="CW55" s="59" t="s">
        <v>166</v>
      </c>
      <c r="CX55" s="59" t="s">
        <v>166</v>
      </c>
      <c r="CY55" s="59" t="s">
        <v>165</v>
      </c>
      <c r="CZ55" s="59" t="s">
        <v>165</v>
      </c>
      <c r="DA55" s="59" t="s">
        <v>166</v>
      </c>
      <c r="DB55" s="59" t="s">
        <v>166</v>
      </c>
      <c r="DC55" s="59" t="s">
        <v>166</v>
      </c>
      <c r="DD55" s="59" t="s">
        <v>165</v>
      </c>
      <c r="DE55" s="59" t="s">
        <v>165</v>
      </c>
      <c r="DF55" s="59" t="s">
        <v>165</v>
      </c>
      <c r="DG55" s="59" t="s">
        <v>166</v>
      </c>
      <c r="DH55" s="59" t="s">
        <v>165</v>
      </c>
      <c r="DI55" s="59" t="s">
        <v>165</v>
      </c>
      <c r="DJ55" s="59" t="s">
        <v>165</v>
      </c>
      <c r="DK55" s="59" t="s">
        <v>165</v>
      </c>
      <c r="DL55" s="59" t="s">
        <v>165</v>
      </c>
      <c r="DM55" s="59" t="s">
        <v>166</v>
      </c>
      <c r="DN55" s="59" t="s">
        <v>166</v>
      </c>
      <c r="DO55" s="59" t="s">
        <v>165</v>
      </c>
      <c r="DP55" s="58" t="s">
        <v>165</v>
      </c>
      <c r="DQ55" s="66"/>
    </row>
    <row r="56" spans="1:121" ht="15.75" customHeight="1" x14ac:dyDescent="0.25">
      <c r="A56" s="46" t="str">
        <f>IF('[1]Panel Profiles'!A56&lt;&gt;"",'[1]Panel Profiles'!A56,"")</f>
        <v>PR242</v>
      </c>
      <c r="B56" s="46" t="str">
        <f>IF('[1]Panel Profiles'!B56&lt;&gt;"",'[1]Panel Profiles'!B56,"")</f>
        <v>PR312-38</v>
      </c>
      <c r="C56" s="57" t="s">
        <v>165</v>
      </c>
      <c r="D56" s="58" t="s">
        <v>165</v>
      </c>
      <c r="E56" s="58" t="s">
        <v>165</v>
      </c>
      <c r="F56" s="58" t="s">
        <v>165</v>
      </c>
      <c r="G56" s="58" t="s">
        <v>165</v>
      </c>
      <c r="H56" s="58" t="s">
        <v>166</v>
      </c>
      <c r="I56" s="58" t="s">
        <v>167</v>
      </c>
      <c r="J56" s="58" t="s">
        <v>166</v>
      </c>
      <c r="K56" s="58" t="s">
        <v>167</v>
      </c>
      <c r="L56" s="58" t="s">
        <v>167</v>
      </c>
      <c r="M56" s="58" t="s">
        <v>166</v>
      </c>
      <c r="N56" s="58" t="s">
        <v>167</v>
      </c>
      <c r="O56" s="58" t="s">
        <v>166</v>
      </c>
      <c r="P56" s="58" t="s">
        <v>167</v>
      </c>
      <c r="Q56" s="58" t="s">
        <v>167</v>
      </c>
      <c r="R56" s="58" t="s">
        <v>167</v>
      </c>
      <c r="S56" s="58" t="s">
        <v>166</v>
      </c>
      <c r="T56" s="58" t="s">
        <v>167</v>
      </c>
      <c r="U56" s="58" t="s">
        <v>167</v>
      </c>
      <c r="V56" s="58" t="s">
        <v>167</v>
      </c>
      <c r="W56" s="58" t="s">
        <v>166</v>
      </c>
      <c r="X56" s="58" t="s">
        <v>167</v>
      </c>
      <c r="Y56" s="58" t="s">
        <v>166</v>
      </c>
      <c r="Z56" s="58" t="s">
        <v>167</v>
      </c>
      <c r="AA56" s="58" t="s">
        <v>166</v>
      </c>
      <c r="AB56" s="58" t="s">
        <v>167</v>
      </c>
      <c r="AC56" s="58" t="s">
        <v>167</v>
      </c>
      <c r="AD56" s="58" t="s">
        <v>166</v>
      </c>
      <c r="AE56" s="58" t="s">
        <v>166</v>
      </c>
      <c r="AF56" s="58" t="s">
        <v>166</v>
      </c>
      <c r="AG56" s="58" t="s">
        <v>166</v>
      </c>
      <c r="AH56" s="58" t="s">
        <v>165</v>
      </c>
      <c r="AI56" s="58" t="s">
        <v>166</v>
      </c>
      <c r="AJ56" s="58" t="s">
        <v>167</v>
      </c>
      <c r="AK56" s="58" t="s">
        <v>166</v>
      </c>
      <c r="AL56" s="58" t="s">
        <v>167</v>
      </c>
      <c r="AM56" s="58" t="s">
        <v>167</v>
      </c>
      <c r="AN56" s="58" t="s">
        <v>166</v>
      </c>
      <c r="AO56" s="58" t="s">
        <v>166</v>
      </c>
      <c r="AP56" s="58" t="s">
        <v>166</v>
      </c>
      <c r="AQ56" s="58" t="s">
        <v>166</v>
      </c>
      <c r="AR56" s="58" t="s">
        <v>166</v>
      </c>
      <c r="AS56" s="58" t="s">
        <v>166</v>
      </c>
      <c r="AT56" s="58" t="s">
        <v>167</v>
      </c>
      <c r="AU56" s="58" t="s">
        <v>166</v>
      </c>
      <c r="AV56" s="58" t="s">
        <v>166</v>
      </c>
      <c r="AW56" s="58" t="s">
        <v>166</v>
      </c>
      <c r="AX56" s="58" t="s">
        <v>166</v>
      </c>
      <c r="AY56" s="58" t="s">
        <v>166</v>
      </c>
      <c r="AZ56" s="58" t="s">
        <v>166</v>
      </c>
      <c r="BA56" s="58" t="s">
        <v>166</v>
      </c>
      <c r="BB56" s="58" t="s">
        <v>166</v>
      </c>
      <c r="BC56" s="58" t="s">
        <v>166</v>
      </c>
      <c r="BD56" s="58" t="s">
        <v>166</v>
      </c>
      <c r="BE56" s="59" t="s">
        <v>167</v>
      </c>
      <c r="BF56" s="59" t="s">
        <v>166</v>
      </c>
      <c r="BG56" s="59" t="s">
        <v>166</v>
      </c>
      <c r="BH56" s="59" t="s">
        <v>166</v>
      </c>
      <c r="BI56" s="59" t="s">
        <v>165</v>
      </c>
      <c r="BJ56" s="59" t="s">
        <v>166</v>
      </c>
      <c r="BK56" s="59" t="s">
        <v>166</v>
      </c>
      <c r="BL56" s="59" t="s">
        <v>165</v>
      </c>
      <c r="BM56" s="59" t="s">
        <v>166</v>
      </c>
      <c r="BN56" s="59" t="s">
        <v>166</v>
      </c>
      <c r="BO56" s="59" t="s">
        <v>166</v>
      </c>
      <c r="BP56" s="59" t="s">
        <v>166</v>
      </c>
      <c r="BQ56" s="59" t="s">
        <v>166</v>
      </c>
      <c r="BR56" s="59" t="s">
        <v>166</v>
      </c>
      <c r="BS56" s="59" t="s">
        <v>166</v>
      </c>
      <c r="BT56" s="59" t="s">
        <v>166</v>
      </c>
      <c r="BU56" s="59" t="s">
        <v>166</v>
      </c>
      <c r="BV56" s="59" t="s">
        <v>166</v>
      </c>
      <c r="BW56" s="59" t="s">
        <v>167</v>
      </c>
      <c r="BX56" s="59" t="s">
        <v>166</v>
      </c>
      <c r="BY56" s="59" t="s">
        <v>166</v>
      </c>
      <c r="BZ56" s="59" t="s">
        <v>166</v>
      </c>
      <c r="CA56" s="59" t="s">
        <v>166</v>
      </c>
      <c r="CB56" s="59" t="s">
        <v>166</v>
      </c>
      <c r="CC56" s="59" t="s">
        <v>166</v>
      </c>
      <c r="CD56" s="59" t="s">
        <v>166</v>
      </c>
      <c r="CE56" s="59" t="s">
        <v>166</v>
      </c>
      <c r="CF56" s="59" t="s">
        <v>166</v>
      </c>
      <c r="CG56" s="59" t="s">
        <v>166</v>
      </c>
      <c r="CH56" s="59" t="s">
        <v>166</v>
      </c>
      <c r="CI56" s="59" t="s">
        <v>166</v>
      </c>
      <c r="CJ56" s="59" t="s">
        <v>166</v>
      </c>
      <c r="CK56" s="59" t="s">
        <v>166</v>
      </c>
      <c r="CL56" s="59" t="s">
        <v>166</v>
      </c>
      <c r="CM56" s="59" t="s">
        <v>165</v>
      </c>
      <c r="CN56" s="59" t="s">
        <v>166</v>
      </c>
      <c r="CO56" s="59" t="s">
        <v>166</v>
      </c>
      <c r="CP56" s="59" t="s">
        <v>166</v>
      </c>
      <c r="CQ56" s="59" t="s">
        <v>166</v>
      </c>
      <c r="CR56" s="59" t="s">
        <v>166</v>
      </c>
      <c r="CS56" s="59" t="s">
        <v>166</v>
      </c>
      <c r="CT56" s="59" t="s">
        <v>165</v>
      </c>
      <c r="CU56" s="59" t="s">
        <v>166</v>
      </c>
      <c r="CV56" s="59" t="s">
        <v>166</v>
      </c>
      <c r="CW56" s="59" t="s">
        <v>166</v>
      </c>
      <c r="CX56" s="59" t="s">
        <v>166</v>
      </c>
      <c r="CY56" s="59" t="s">
        <v>165</v>
      </c>
      <c r="CZ56" s="59" t="s">
        <v>165</v>
      </c>
      <c r="DA56" s="59" t="s">
        <v>166</v>
      </c>
      <c r="DB56" s="59" t="s">
        <v>166</v>
      </c>
      <c r="DC56" s="59" t="s">
        <v>166</v>
      </c>
      <c r="DD56" s="59" t="s">
        <v>165</v>
      </c>
      <c r="DE56" s="59" t="s">
        <v>165</v>
      </c>
      <c r="DF56" s="59" t="s">
        <v>165</v>
      </c>
      <c r="DG56" s="59" t="s">
        <v>166</v>
      </c>
      <c r="DH56" s="59" t="s">
        <v>165</v>
      </c>
      <c r="DI56" s="59" t="s">
        <v>165</v>
      </c>
      <c r="DJ56" s="59" t="s">
        <v>165</v>
      </c>
      <c r="DK56" s="59" t="s">
        <v>165</v>
      </c>
      <c r="DL56" s="59" t="s">
        <v>165</v>
      </c>
      <c r="DM56" s="59" t="s">
        <v>166</v>
      </c>
      <c r="DN56" s="59" t="s">
        <v>166</v>
      </c>
      <c r="DO56" s="59" t="s">
        <v>165</v>
      </c>
      <c r="DP56" s="58" t="s">
        <v>165</v>
      </c>
      <c r="DQ56" s="66"/>
    </row>
    <row r="57" spans="1:121" ht="15.75" customHeight="1" x14ac:dyDescent="0.25">
      <c r="A57" s="49" t="str">
        <f>IF('[1]Panel Profiles'!A57&lt;&gt;"",'[1]Panel Profiles'!A57,"")</f>
        <v>PR217</v>
      </c>
      <c r="B57" s="49" t="str">
        <f>IF('[1]Panel Profiles'!B57&lt;&gt;"",'[1]Panel Profiles'!B57,"")</f>
        <v>PR313-13</v>
      </c>
      <c r="C57" s="60" t="s">
        <v>165</v>
      </c>
      <c r="D57" s="61" t="s">
        <v>165</v>
      </c>
      <c r="E57" s="61" t="s">
        <v>165</v>
      </c>
      <c r="F57" s="61" t="s">
        <v>165</v>
      </c>
      <c r="G57" s="61" t="s">
        <v>165</v>
      </c>
      <c r="H57" s="61" t="s">
        <v>165</v>
      </c>
      <c r="I57" s="61" t="s">
        <v>165</v>
      </c>
      <c r="J57" s="61" t="s">
        <v>165</v>
      </c>
      <c r="K57" s="61" t="s">
        <v>165</v>
      </c>
      <c r="L57" s="61" t="s">
        <v>165</v>
      </c>
      <c r="M57" s="61" t="s">
        <v>166</v>
      </c>
      <c r="N57" s="61" t="s">
        <v>165</v>
      </c>
      <c r="O57" s="61" t="s">
        <v>166</v>
      </c>
      <c r="P57" s="61" t="s">
        <v>165</v>
      </c>
      <c r="Q57" s="61" t="s">
        <v>165</v>
      </c>
      <c r="R57" s="61" t="s">
        <v>165</v>
      </c>
      <c r="S57" s="61" t="s">
        <v>166</v>
      </c>
      <c r="T57" s="61" t="s">
        <v>167</v>
      </c>
      <c r="U57" s="61" t="s">
        <v>167</v>
      </c>
      <c r="V57" s="61" t="s">
        <v>165</v>
      </c>
      <c r="W57" s="61" t="s">
        <v>165</v>
      </c>
      <c r="X57" s="61" t="s">
        <v>167</v>
      </c>
      <c r="Y57" s="61" t="s">
        <v>165</v>
      </c>
      <c r="Z57" s="61" t="s">
        <v>165</v>
      </c>
      <c r="AA57" s="61" t="s">
        <v>165</v>
      </c>
      <c r="AB57" s="61" t="s">
        <v>165</v>
      </c>
      <c r="AC57" s="61" t="s">
        <v>165</v>
      </c>
      <c r="AD57" s="61" t="s">
        <v>165</v>
      </c>
      <c r="AE57" s="61" t="s">
        <v>165</v>
      </c>
      <c r="AF57" s="61" t="s">
        <v>165</v>
      </c>
      <c r="AG57" s="61" t="s">
        <v>165</v>
      </c>
      <c r="AH57" s="61" t="s">
        <v>165</v>
      </c>
      <c r="AI57" s="61" t="s">
        <v>165</v>
      </c>
      <c r="AJ57" s="61" t="s">
        <v>165</v>
      </c>
      <c r="AK57" s="61" t="s">
        <v>165</v>
      </c>
      <c r="AL57" s="61" t="s">
        <v>165</v>
      </c>
      <c r="AM57" s="61" t="s">
        <v>165</v>
      </c>
      <c r="AN57" s="61" t="s">
        <v>165</v>
      </c>
      <c r="AO57" s="61" t="s">
        <v>165</v>
      </c>
      <c r="AP57" s="61" t="s">
        <v>166</v>
      </c>
      <c r="AQ57" s="61" t="s">
        <v>165</v>
      </c>
      <c r="AR57" s="61" t="s">
        <v>166</v>
      </c>
      <c r="AS57" s="61" t="s">
        <v>165</v>
      </c>
      <c r="AT57" s="61" t="s">
        <v>165</v>
      </c>
      <c r="AU57" s="61" t="s">
        <v>165</v>
      </c>
      <c r="AV57" s="61" t="s">
        <v>165</v>
      </c>
      <c r="AW57" s="61" t="s">
        <v>166</v>
      </c>
      <c r="AX57" s="61" t="s">
        <v>166</v>
      </c>
      <c r="AY57" s="61" t="s">
        <v>166</v>
      </c>
      <c r="AZ57" s="61" t="s">
        <v>165</v>
      </c>
      <c r="BA57" s="61" t="s">
        <v>165</v>
      </c>
      <c r="BB57" s="61" t="s">
        <v>165</v>
      </c>
      <c r="BC57" s="61" t="s">
        <v>165</v>
      </c>
      <c r="BD57" s="61" t="s">
        <v>165</v>
      </c>
      <c r="BE57" s="62" t="s">
        <v>167</v>
      </c>
      <c r="BF57" s="62" t="s">
        <v>166</v>
      </c>
      <c r="BG57" s="62" t="s">
        <v>165</v>
      </c>
      <c r="BH57" s="62" t="s">
        <v>165</v>
      </c>
      <c r="BI57" s="62" t="s">
        <v>165</v>
      </c>
      <c r="BJ57" s="62" t="s">
        <v>165</v>
      </c>
      <c r="BK57" s="62" t="s">
        <v>165</v>
      </c>
      <c r="BL57" s="62" t="s">
        <v>165</v>
      </c>
      <c r="BM57" s="62" t="s">
        <v>165</v>
      </c>
      <c r="BN57" s="62" t="s">
        <v>165</v>
      </c>
      <c r="BO57" s="62" t="s">
        <v>165</v>
      </c>
      <c r="BP57" s="62" t="s">
        <v>165</v>
      </c>
      <c r="BQ57" s="62" t="s">
        <v>165</v>
      </c>
      <c r="BR57" s="62" t="s">
        <v>165</v>
      </c>
      <c r="BS57" s="62" t="s">
        <v>165</v>
      </c>
      <c r="BT57" s="62" t="s">
        <v>165</v>
      </c>
      <c r="BU57" s="62" t="s">
        <v>165</v>
      </c>
      <c r="BV57" s="62" t="s">
        <v>165</v>
      </c>
      <c r="BW57" s="62" t="s">
        <v>165</v>
      </c>
      <c r="BX57" s="62" t="s">
        <v>165</v>
      </c>
      <c r="BY57" s="62" t="s">
        <v>165</v>
      </c>
      <c r="BZ57" s="62" t="s">
        <v>165</v>
      </c>
      <c r="CA57" s="62" t="s">
        <v>165</v>
      </c>
      <c r="CB57" s="62" t="s">
        <v>165</v>
      </c>
      <c r="CC57" s="62" t="s">
        <v>165</v>
      </c>
      <c r="CD57" s="62" t="s">
        <v>165</v>
      </c>
      <c r="CE57" s="62" t="s">
        <v>165</v>
      </c>
      <c r="CF57" s="62" t="s">
        <v>165</v>
      </c>
      <c r="CG57" s="62" t="s">
        <v>165</v>
      </c>
      <c r="CH57" s="62" t="s">
        <v>165</v>
      </c>
      <c r="CI57" s="62" t="s">
        <v>165</v>
      </c>
      <c r="CJ57" s="62" t="s">
        <v>165</v>
      </c>
      <c r="CK57" s="62" t="s">
        <v>165</v>
      </c>
      <c r="CL57" s="62" t="s">
        <v>165</v>
      </c>
      <c r="CM57" s="62" t="s">
        <v>165</v>
      </c>
      <c r="CN57" s="62" t="s">
        <v>165</v>
      </c>
      <c r="CO57" s="62" t="s">
        <v>165</v>
      </c>
      <c r="CP57" s="62" t="s">
        <v>165</v>
      </c>
      <c r="CQ57" s="62" t="s">
        <v>165</v>
      </c>
      <c r="CR57" s="62" t="s">
        <v>165</v>
      </c>
      <c r="CS57" s="62" t="s">
        <v>165</v>
      </c>
      <c r="CT57" s="62" t="s">
        <v>165</v>
      </c>
      <c r="CU57" s="62" t="s">
        <v>165</v>
      </c>
      <c r="CV57" s="62" t="s">
        <v>165</v>
      </c>
      <c r="CW57" s="62" t="s">
        <v>165</v>
      </c>
      <c r="CX57" s="62" t="s">
        <v>165</v>
      </c>
      <c r="CY57" s="62" t="s">
        <v>165</v>
      </c>
      <c r="CZ57" s="62" t="s">
        <v>165</v>
      </c>
      <c r="DA57" s="62" t="s">
        <v>165</v>
      </c>
      <c r="DB57" s="62" t="s">
        <v>165</v>
      </c>
      <c r="DC57" s="62" t="s">
        <v>165</v>
      </c>
      <c r="DD57" s="62" t="s">
        <v>165</v>
      </c>
      <c r="DE57" s="62" t="s">
        <v>165</v>
      </c>
      <c r="DF57" s="62" t="s">
        <v>165</v>
      </c>
      <c r="DG57" s="62" t="s">
        <v>165</v>
      </c>
      <c r="DH57" s="62" t="s">
        <v>165</v>
      </c>
      <c r="DI57" s="62" t="s">
        <v>165</v>
      </c>
      <c r="DJ57" s="62" t="s">
        <v>165</v>
      </c>
      <c r="DK57" s="62" t="s">
        <v>165</v>
      </c>
      <c r="DL57" s="62" t="s">
        <v>165</v>
      </c>
      <c r="DM57" s="62" t="s">
        <v>165</v>
      </c>
      <c r="DN57" s="62" t="s">
        <v>165</v>
      </c>
      <c r="DO57" s="62" t="s">
        <v>165</v>
      </c>
      <c r="DP57" s="61" t="s">
        <v>165</v>
      </c>
      <c r="DQ57" s="61"/>
    </row>
    <row r="58" spans="1:121" ht="15.75" customHeight="1" x14ac:dyDescent="0.25">
      <c r="A58" s="46" t="str">
        <f>IF('[1]Panel Profiles'!A58&lt;&gt;"",'[1]Panel Profiles'!A58,"")</f>
        <v>PR237</v>
      </c>
      <c r="B58" s="46" t="str">
        <f>IF('[1]Panel Profiles'!B58&lt;&gt;"",'[1]Panel Profiles'!B58,"")</f>
        <v>PR314-06</v>
      </c>
      <c r="C58" s="57" t="s">
        <v>165</v>
      </c>
      <c r="D58" s="58" t="s">
        <v>165</v>
      </c>
      <c r="E58" s="58" t="s">
        <v>165</v>
      </c>
      <c r="F58" s="58" t="s">
        <v>165</v>
      </c>
      <c r="G58" s="58" t="s">
        <v>165</v>
      </c>
      <c r="H58" s="58" t="s">
        <v>165</v>
      </c>
      <c r="I58" s="58" t="s">
        <v>165</v>
      </c>
      <c r="J58" s="58" t="s">
        <v>165</v>
      </c>
      <c r="K58" s="58" t="s">
        <v>165</v>
      </c>
      <c r="L58" s="58" t="s">
        <v>165</v>
      </c>
      <c r="M58" s="58" t="s">
        <v>165</v>
      </c>
      <c r="N58" s="58" t="s">
        <v>165</v>
      </c>
      <c r="O58" s="58" t="s">
        <v>166</v>
      </c>
      <c r="P58" s="58" t="s">
        <v>165</v>
      </c>
      <c r="Q58" s="58" t="s">
        <v>165</v>
      </c>
      <c r="R58" s="58" t="s">
        <v>165</v>
      </c>
      <c r="S58" s="58" t="s">
        <v>165</v>
      </c>
      <c r="T58" s="58" t="s">
        <v>165</v>
      </c>
      <c r="U58" s="58" t="s">
        <v>165</v>
      </c>
      <c r="V58" s="58" t="s">
        <v>165</v>
      </c>
      <c r="W58" s="58" t="s">
        <v>165</v>
      </c>
      <c r="X58" s="58" t="s">
        <v>165</v>
      </c>
      <c r="Y58" s="58" t="s">
        <v>165</v>
      </c>
      <c r="Z58" s="58" t="s">
        <v>165</v>
      </c>
      <c r="AA58" s="58" t="s">
        <v>165</v>
      </c>
      <c r="AB58" s="58" t="s">
        <v>165</v>
      </c>
      <c r="AC58" s="58" t="s">
        <v>165</v>
      </c>
      <c r="AD58" s="58" t="s">
        <v>165</v>
      </c>
      <c r="AE58" s="58" t="s">
        <v>165</v>
      </c>
      <c r="AF58" s="58" t="s">
        <v>165</v>
      </c>
      <c r="AG58" s="58" t="s">
        <v>165</v>
      </c>
      <c r="AH58" s="58" t="s">
        <v>165</v>
      </c>
      <c r="AI58" s="58" t="s">
        <v>165</v>
      </c>
      <c r="AJ58" s="58" t="s">
        <v>165</v>
      </c>
      <c r="AK58" s="58" t="s">
        <v>165</v>
      </c>
      <c r="AL58" s="58" t="s">
        <v>165</v>
      </c>
      <c r="AM58" s="58" t="s">
        <v>165</v>
      </c>
      <c r="AN58" s="58" t="s">
        <v>165</v>
      </c>
      <c r="AO58" s="58" t="s">
        <v>165</v>
      </c>
      <c r="AP58" s="58" t="s">
        <v>165</v>
      </c>
      <c r="AQ58" s="58" t="s">
        <v>165</v>
      </c>
      <c r="AR58" s="58" t="s">
        <v>166</v>
      </c>
      <c r="AS58" s="58" t="s">
        <v>165</v>
      </c>
      <c r="AT58" s="58" t="s">
        <v>165</v>
      </c>
      <c r="AU58" s="58" t="s">
        <v>165</v>
      </c>
      <c r="AV58" s="58" t="s">
        <v>165</v>
      </c>
      <c r="AW58" s="58" t="s">
        <v>166</v>
      </c>
      <c r="AX58" s="58" t="s">
        <v>166</v>
      </c>
      <c r="AY58" s="58" t="s">
        <v>166</v>
      </c>
      <c r="AZ58" s="58" t="s">
        <v>165</v>
      </c>
      <c r="BA58" s="58" t="s">
        <v>165</v>
      </c>
      <c r="BB58" s="58" t="s">
        <v>165</v>
      </c>
      <c r="BC58" s="58" t="s">
        <v>165</v>
      </c>
      <c r="BD58" s="58" t="s">
        <v>165</v>
      </c>
      <c r="BE58" s="59" t="s">
        <v>167</v>
      </c>
      <c r="BF58" s="59" t="s">
        <v>166</v>
      </c>
      <c r="BG58" s="59" t="s">
        <v>165</v>
      </c>
      <c r="BH58" s="59" t="s">
        <v>165</v>
      </c>
      <c r="BI58" s="59" t="s">
        <v>165</v>
      </c>
      <c r="BJ58" s="59" t="s">
        <v>165</v>
      </c>
      <c r="BK58" s="59" t="s">
        <v>165</v>
      </c>
      <c r="BL58" s="59" t="s">
        <v>165</v>
      </c>
      <c r="BM58" s="59" t="s">
        <v>166</v>
      </c>
      <c r="BN58" s="59" t="s">
        <v>166</v>
      </c>
      <c r="BO58" s="59" t="s">
        <v>166</v>
      </c>
      <c r="BP58" s="59" t="s">
        <v>166</v>
      </c>
      <c r="BQ58" s="59" t="s">
        <v>165</v>
      </c>
      <c r="BR58" s="59" t="s">
        <v>165</v>
      </c>
      <c r="BS58" s="59" t="s">
        <v>165</v>
      </c>
      <c r="BT58" s="59" t="s">
        <v>165</v>
      </c>
      <c r="BU58" s="59" t="s">
        <v>166</v>
      </c>
      <c r="BV58" s="59" t="s">
        <v>165</v>
      </c>
      <c r="BW58" s="59" t="s">
        <v>165</v>
      </c>
      <c r="BX58" s="59" t="s">
        <v>166</v>
      </c>
      <c r="BY58" s="59" t="s">
        <v>166</v>
      </c>
      <c r="BZ58" s="59" t="s">
        <v>165</v>
      </c>
      <c r="CA58" s="59" t="s">
        <v>165</v>
      </c>
      <c r="CB58" s="59" t="s">
        <v>165</v>
      </c>
      <c r="CC58" s="59" t="s">
        <v>165</v>
      </c>
      <c r="CD58" s="59" t="s">
        <v>166</v>
      </c>
      <c r="CE58" s="59" t="s">
        <v>165</v>
      </c>
      <c r="CF58" s="59" t="s">
        <v>165</v>
      </c>
      <c r="CG58" s="59" t="s">
        <v>166</v>
      </c>
      <c r="CH58" s="59" t="s">
        <v>165</v>
      </c>
      <c r="CI58" s="59" t="s">
        <v>165</v>
      </c>
      <c r="CJ58" s="59" t="s">
        <v>166</v>
      </c>
      <c r="CK58" s="59" t="s">
        <v>165</v>
      </c>
      <c r="CL58" s="59" t="s">
        <v>166</v>
      </c>
      <c r="CM58" s="59" t="s">
        <v>165</v>
      </c>
      <c r="CN58" s="59" t="s">
        <v>165</v>
      </c>
      <c r="CO58" s="59" t="s">
        <v>165</v>
      </c>
      <c r="CP58" s="59" t="s">
        <v>165</v>
      </c>
      <c r="CQ58" s="59" t="s">
        <v>165</v>
      </c>
      <c r="CR58" s="59" t="s">
        <v>165</v>
      </c>
      <c r="CS58" s="59" t="s">
        <v>166</v>
      </c>
      <c r="CT58" s="59" t="s">
        <v>165</v>
      </c>
      <c r="CU58" s="59" t="s">
        <v>165</v>
      </c>
      <c r="CV58" s="59" t="s">
        <v>165</v>
      </c>
      <c r="CW58" s="59" t="s">
        <v>166</v>
      </c>
      <c r="CX58" s="59" t="s">
        <v>166</v>
      </c>
      <c r="CY58" s="59" t="s">
        <v>165</v>
      </c>
      <c r="CZ58" s="59" t="s">
        <v>165</v>
      </c>
      <c r="DA58" s="59" t="s">
        <v>165</v>
      </c>
      <c r="DB58" s="59" t="s">
        <v>166</v>
      </c>
      <c r="DC58" s="59" t="s">
        <v>165</v>
      </c>
      <c r="DD58" s="59" t="s">
        <v>165</v>
      </c>
      <c r="DE58" s="59" t="s">
        <v>165</v>
      </c>
      <c r="DF58" s="59" t="s">
        <v>165</v>
      </c>
      <c r="DG58" s="59" t="s">
        <v>165</v>
      </c>
      <c r="DH58" s="59" t="s">
        <v>165</v>
      </c>
      <c r="DI58" s="59" t="s">
        <v>165</v>
      </c>
      <c r="DJ58" s="59" t="s">
        <v>165</v>
      </c>
      <c r="DK58" s="59" t="s">
        <v>165</v>
      </c>
      <c r="DL58" s="59" t="s">
        <v>165</v>
      </c>
      <c r="DM58" s="59" t="s">
        <v>165</v>
      </c>
      <c r="DN58" s="59" t="s">
        <v>165</v>
      </c>
      <c r="DO58" s="59" t="s">
        <v>165</v>
      </c>
      <c r="DP58" s="58" t="s">
        <v>165</v>
      </c>
      <c r="DQ58" s="66"/>
    </row>
    <row r="59" spans="1:121" ht="15.75" customHeight="1" x14ac:dyDescent="0.25">
      <c r="A59" s="46" t="str">
        <f>IF('[1]Panel Profiles'!A59&lt;&gt;"",'[1]Panel Profiles'!A59,"")</f>
        <v>PR244</v>
      </c>
      <c r="B59" s="46" t="str">
        <f>IF('[1]Panel Profiles'!B59&lt;&gt;"",'[1]Panel Profiles'!B59,"")</f>
        <v>PR315-19</v>
      </c>
      <c r="C59" s="57" t="s">
        <v>166</v>
      </c>
      <c r="D59" s="58" t="s">
        <v>166</v>
      </c>
      <c r="E59" s="58" t="s">
        <v>167</v>
      </c>
      <c r="F59" s="58" t="s">
        <v>166</v>
      </c>
      <c r="G59" s="58" t="s">
        <v>166</v>
      </c>
      <c r="H59" s="58" t="s">
        <v>166</v>
      </c>
      <c r="I59" s="58" t="s">
        <v>165</v>
      </c>
      <c r="J59" s="58" t="s">
        <v>165</v>
      </c>
      <c r="K59" s="58" t="s">
        <v>167</v>
      </c>
      <c r="L59" s="58" t="s">
        <v>165</v>
      </c>
      <c r="M59" s="58" t="s">
        <v>166</v>
      </c>
      <c r="N59" s="58" t="s">
        <v>167</v>
      </c>
      <c r="O59" s="58" t="s">
        <v>166</v>
      </c>
      <c r="P59" s="58" t="s">
        <v>167</v>
      </c>
      <c r="Q59" s="58" t="s">
        <v>167</v>
      </c>
      <c r="R59" s="58" t="s">
        <v>167</v>
      </c>
      <c r="S59" s="58" t="s">
        <v>166</v>
      </c>
      <c r="T59" s="58" t="s">
        <v>167</v>
      </c>
      <c r="U59" s="58" t="s">
        <v>167</v>
      </c>
      <c r="V59" s="58" t="s">
        <v>165</v>
      </c>
      <c r="W59" s="58" t="s">
        <v>166</v>
      </c>
      <c r="X59" s="58" t="s">
        <v>167</v>
      </c>
      <c r="Y59" s="58" t="s">
        <v>166</v>
      </c>
      <c r="Z59" s="58" t="s">
        <v>165</v>
      </c>
      <c r="AA59" s="58" t="s">
        <v>165</v>
      </c>
      <c r="AB59" s="58" t="s">
        <v>167</v>
      </c>
      <c r="AC59" s="58" t="s">
        <v>167</v>
      </c>
      <c r="AD59" s="58" t="s">
        <v>166</v>
      </c>
      <c r="AE59" s="58" t="s">
        <v>166</v>
      </c>
      <c r="AF59" s="58" t="s">
        <v>166</v>
      </c>
      <c r="AG59" s="58" t="s">
        <v>165</v>
      </c>
      <c r="AH59" s="58" t="s">
        <v>165</v>
      </c>
      <c r="AI59" s="58" t="s">
        <v>166</v>
      </c>
      <c r="AJ59" s="58" t="s">
        <v>165</v>
      </c>
      <c r="AK59" s="58" t="s">
        <v>166</v>
      </c>
      <c r="AL59" s="58" t="s">
        <v>167</v>
      </c>
      <c r="AM59" s="58" t="s">
        <v>167</v>
      </c>
      <c r="AN59" s="58" t="s">
        <v>165</v>
      </c>
      <c r="AO59" s="58" t="s">
        <v>166</v>
      </c>
      <c r="AP59" s="58" t="s">
        <v>166</v>
      </c>
      <c r="AQ59" s="58" t="s">
        <v>166</v>
      </c>
      <c r="AR59" s="58" t="s">
        <v>166</v>
      </c>
      <c r="AS59" s="58" t="s">
        <v>166</v>
      </c>
      <c r="AT59" s="58" t="s">
        <v>167</v>
      </c>
      <c r="AU59" s="58" t="s">
        <v>165</v>
      </c>
      <c r="AV59" s="58" t="s">
        <v>165</v>
      </c>
      <c r="AW59" s="58" t="s">
        <v>166</v>
      </c>
      <c r="AX59" s="58" t="s">
        <v>166</v>
      </c>
      <c r="AY59" s="58" t="s">
        <v>166</v>
      </c>
      <c r="AZ59" s="58" t="s">
        <v>166</v>
      </c>
      <c r="BA59" s="58" t="s">
        <v>166</v>
      </c>
      <c r="BB59" s="58" t="s">
        <v>166</v>
      </c>
      <c r="BC59" s="58" t="s">
        <v>166</v>
      </c>
      <c r="BD59" s="58" t="s">
        <v>166</v>
      </c>
      <c r="BE59" s="59" t="s">
        <v>167</v>
      </c>
      <c r="BF59" s="59" t="s">
        <v>166</v>
      </c>
      <c r="BG59" s="59" t="s">
        <v>166</v>
      </c>
      <c r="BH59" s="59" t="s">
        <v>166</v>
      </c>
      <c r="BI59" s="59" t="s">
        <v>165</v>
      </c>
      <c r="BJ59" s="59" t="s">
        <v>165</v>
      </c>
      <c r="BK59" s="59" t="s">
        <v>166</v>
      </c>
      <c r="BL59" s="59" t="s">
        <v>165</v>
      </c>
      <c r="BM59" s="59" t="s">
        <v>166</v>
      </c>
      <c r="BN59" s="59" t="s">
        <v>166</v>
      </c>
      <c r="BO59" s="59" t="s">
        <v>166</v>
      </c>
      <c r="BP59" s="59" t="s">
        <v>166</v>
      </c>
      <c r="BQ59" s="59" t="s">
        <v>165</v>
      </c>
      <c r="BR59" s="59" t="s">
        <v>166</v>
      </c>
      <c r="BS59" s="59" t="s">
        <v>166</v>
      </c>
      <c r="BT59" s="59" t="s">
        <v>166</v>
      </c>
      <c r="BU59" s="59" t="s">
        <v>166</v>
      </c>
      <c r="BV59" s="59" t="s">
        <v>165</v>
      </c>
      <c r="BW59" s="59" t="s">
        <v>167</v>
      </c>
      <c r="BX59" s="59" t="s">
        <v>166</v>
      </c>
      <c r="BY59" s="59" t="s">
        <v>166</v>
      </c>
      <c r="BZ59" s="59" t="s">
        <v>166</v>
      </c>
      <c r="CA59" s="59" t="s">
        <v>166</v>
      </c>
      <c r="CB59" s="59" t="s">
        <v>166</v>
      </c>
      <c r="CC59" s="59" t="s">
        <v>166</v>
      </c>
      <c r="CD59" s="59" t="s">
        <v>166</v>
      </c>
      <c r="CE59" s="59" t="s">
        <v>166</v>
      </c>
      <c r="CF59" s="59" t="s">
        <v>166</v>
      </c>
      <c r="CG59" s="59" t="s">
        <v>166</v>
      </c>
      <c r="CH59" s="59" t="s">
        <v>166</v>
      </c>
      <c r="CI59" s="59" t="s">
        <v>166</v>
      </c>
      <c r="CJ59" s="59" t="s">
        <v>166</v>
      </c>
      <c r="CK59" s="59" t="s">
        <v>166</v>
      </c>
      <c r="CL59" s="59" t="s">
        <v>166</v>
      </c>
      <c r="CM59" s="59" t="s">
        <v>166</v>
      </c>
      <c r="CN59" s="59" t="s">
        <v>166</v>
      </c>
      <c r="CO59" s="59" t="s">
        <v>166</v>
      </c>
      <c r="CP59" s="59" t="s">
        <v>166</v>
      </c>
      <c r="CQ59" s="59" t="s">
        <v>166</v>
      </c>
      <c r="CR59" s="59" t="s">
        <v>166</v>
      </c>
      <c r="CS59" s="59" t="s">
        <v>166</v>
      </c>
      <c r="CT59" s="59" t="s">
        <v>165</v>
      </c>
      <c r="CU59" s="59" t="s">
        <v>166</v>
      </c>
      <c r="CV59" s="59" t="s">
        <v>166</v>
      </c>
      <c r="CW59" s="59" t="s">
        <v>166</v>
      </c>
      <c r="CX59" s="59" t="s">
        <v>166</v>
      </c>
      <c r="CY59" s="59" t="s">
        <v>166</v>
      </c>
      <c r="CZ59" s="59" t="s">
        <v>166</v>
      </c>
      <c r="DA59" s="59" t="s">
        <v>166</v>
      </c>
      <c r="DB59" s="59" t="s">
        <v>166</v>
      </c>
      <c r="DC59" s="59" t="s">
        <v>166</v>
      </c>
      <c r="DD59" s="59" t="s">
        <v>165</v>
      </c>
      <c r="DE59" s="59" t="s">
        <v>165</v>
      </c>
      <c r="DF59" s="59" t="s">
        <v>165</v>
      </c>
      <c r="DG59" s="59" t="s">
        <v>166</v>
      </c>
      <c r="DH59" s="59" t="s">
        <v>166</v>
      </c>
      <c r="DI59" s="59" t="s">
        <v>166</v>
      </c>
      <c r="DJ59" s="59" t="s">
        <v>165</v>
      </c>
      <c r="DK59" s="59" t="s">
        <v>166</v>
      </c>
      <c r="DL59" s="59" t="s">
        <v>166</v>
      </c>
      <c r="DM59" s="59" t="s">
        <v>166</v>
      </c>
      <c r="DN59" s="59" t="s">
        <v>166</v>
      </c>
      <c r="DO59" s="59" t="s">
        <v>165</v>
      </c>
      <c r="DP59" s="58" t="s">
        <v>165</v>
      </c>
      <c r="DQ59" s="66"/>
    </row>
    <row r="60" spans="1:121" ht="15.75" customHeight="1" x14ac:dyDescent="0.25">
      <c r="A60" s="49" t="str">
        <f>IF('[1]Panel Profiles'!A60&lt;&gt;"",'[1]Panel Profiles'!A60,"")</f>
        <v>PR216</v>
      </c>
      <c r="B60" s="49" t="str">
        <f>IF('[1]Panel Profiles'!B60&lt;&gt;"",'[1]Panel Profiles'!B60,"")</f>
        <v>PR316-13</v>
      </c>
      <c r="C60" s="60" t="s">
        <v>165</v>
      </c>
      <c r="D60" s="61" t="s">
        <v>165</v>
      </c>
      <c r="E60" s="61" t="s">
        <v>165</v>
      </c>
      <c r="F60" s="61" t="s">
        <v>165</v>
      </c>
      <c r="G60" s="61" t="s">
        <v>165</v>
      </c>
      <c r="H60" s="61" t="s">
        <v>165</v>
      </c>
      <c r="I60" s="61" t="s">
        <v>165</v>
      </c>
      <c r="J60" s="61" t="s">
        <v>165</v>
      </c>
      <c r="K60" s="61" t="s">
        <v>165</v>
      </c>
      <c r="L60" s="61" t="s">
        <v>165</v>
      </c>
      <c r="M60" s="61" t="s">
        <v>165</v>
      </c>
      <c r="N60" s="61" t="s">
        <v>165</v>
      </c>
      <c r="O60" s="61" t="s">
        <v>166</v>
      </c>
      <c r="P60" s="61" t="s">
        <v>165</v>
      </c>
      <c r="Q60" s="61" t="s">
        <v>165</v>
      </c>
      <c r="R60" s="61" t="s">
        <v>165</v>
      </c>
      <c r="S60" s="61" t="s">
        <v>165</v>
      </c>
      <c r="T60" s="61" t="s">
        <v>165</v>
      </c>
      <c r="U60" s="61" t="s">
        <v>165</v>
      </c>
      <c r="V60" s="61" t="s">
        <v>165</v>
      </c>
      <c r="W60" s="61" t="s">
        <v>165</v>
      </c>
      <c r="X60" s="61" t="s">
        <v>165</v>
      </c>
      <c r="Y60" s="61" t="s">
        <v>165</v>
      </c>
      <c r="Z60" s="61" t="s">
        <v>165</v>
      </c>
      <c r="AA60" s="61" t="s">
        <v>165</v>
      </c>
      <c r="AB60" s="61" t="s">
        <v>165</v>
      </c>
      <c r="AC60" s="61" t="s">
        <v>165</v>
      </c>
      <c r="AD60" s="61" t="s">
        <v>165</v>
      </c>
      <c r="AE60" s="61" t="s">
        <v>165</v>
      </c>
      <c r="AF60" s="61" t="s">
        <v>165</v>
      </c>
      <c r="AG60" s="61" t="s">
        <v>165</v>
      </c>
      <c r="AH60" s="61" t="s">
        <v>165</v>
      </c>
      <c r="AI60" s="61" t="s">
        <v>165</v>
      </c>
      <c r="AJ60" s="61" t="s">
        <v>165</v>
      </c>
      <c r="AK60" s="61" t="s">
        <v>165</v>
      </c>
      <c r="AL60" s="61" t="s">
        <v>165</v>
      </c>
      <c r="AM60" s="61" t="s">
        <v>165</v>
      </c>
      <c r="AN60" s="61" t="s">
        <v>165</v>
      </c>
      <c r="AO60" s="61" t="s">
        <v>165</v>
      </c>
      <c r="AP60" s="61" t="s">
        <v>165</v>
      </c>
      <c r="AQ60" s="61" t="s">
        <v>165</v>
      </c>
      <c r="AR60" s="61" t="s">
        <v>166</v>
      </c>
      <c r="AS60" s="61" t="s">
        <v>165</v>
      </c>
      <c r="AT60" s="61" t="s">
        <v>165</v>
      </c>
      <c r="AU60" s="61" t="s">
        <v>165</v>
      </c>
      <c r="AV60" s="61" t="s">
        <v>165</v>
      </c>
      <c r="AW60" s="61" t="s">
        <v>165</v>
      </c>
      <c r="AX60" s="61" t="s">
        <v>165</v>
      </c>
      <c r="AY60" s="61" t="s">
        <v>165</v>
      </c>
      <c r="AZ60" s="61" t="s">
        <v>165</v>
      </c>
      <c r="BA60" s="61" t="s">
        <v>165</v>
      </c>
      <c r="BB60" s="61" t="s">
        <v>165</v>
      </c>
      <c r="BC60" s="61" t="s">
        <v>165</v>
      </c>
      <c r="BD60" s="61" t="s">
        <v>165</v>
      </c>
      <c r="BE60" s="62" t="s">
        <v>165</v>
      </c>
      <c r="BF60" s="62" t="s">
        <v>166</v>
      </c>
      <c r="BG60" s="62" t="s">
        <v>165</v>
      </c>
      <c r="BH60" s="62" t="s">
        <v>165</v>
      </c>
      <c r="BI60" s="62" t="s">
        <v>165</v>
      </c>
      <c r="BJ60" s="62" t="s">
        <v>165</v>
      </c>
      <c r="BK60" s="62" t="s">
        <v>165</v>
      </c>
      <c r="BL60" s="62" t="s">
        <v>165</v>
      </c>
      <c r="BM60" s="62" t="s">
        <v>165</v>
      </c>
      <c r="BN60" s="62" t="s">
        <v>165</v>
      </c>
      <c r="BO60" s="62" t="s">
        <v>165</v>
      </c>
      <c r="BP60" s="62" t="s">
        <v>165</v>
      </c>
      <c r="BQ60" s="62" t="s">
        <v>165</v>
      </c>
      <c r="BR60" s="62" t="s">
        <v>165</v>
      </c>
      <c r="BS60" s="62" t="s">
        <v>165</v>
      </c>
      <c r="BT60" s="62" t="s">
        <v>165</v>
      </c>
      <c r="BU60" s="62" t="s">
        <v>165</v>
      </c>
      <c r="BV60" s="62" t="s">
        <v>165</v>
      </c>
      <c r="BW60" s="62" t="s">
        <v>165</v>
      </c>
      <c r="BX60" s="62" t="s">
        <v>165</v>
      </c>
      <c r="BY60" s="62" t="s">
        <v>165</v>
      </c>
      <c r="BZ60" s="62" t="s">
        <v>165</v>
      </c>
      <c r="CA60" s="62" t="s">
        <v>165</v>
      </c>
      <c r="CB60" s="62" t="s">
        <v>165</v>
      </c>
      <c r="CC60" s="62" t="s">
        <v>165</v>
      </c>
      <c r="CD60" s="62" t="s">
        <v>165</v>
      </c>
      <c r="CE60" s="62" t="s">
        <v>165</v>
      </c>
      <c r="CF60" s="62" t="s">
        <v>165</v>
      </c>
      <c r="CG60" s="62" t="s">
        <v>165</v>
      </c>
      <c r="CH60" s="62" t="s">
        <v>165</v>
      </c>
      <c r="CI60" s="62" t="s">
        <v>165</v>
      </c>
      <c r="CJ60" s="62" t="s">
        <v>165</v>
      </c>
      <c r="CK60" s="62" t="s">
        <v>165</v>
      </c>
      <c r="CL60" s="62" t="s">
        <v>165</v>
      </c>
      <c r="CM60" s="62" t="s">
        <v>165</v>
      </c>
      <c r="CN60" s="62" t="s">
        <v>165</v>
      </c>
      <c r="CO60" s="62" t="s">
        <v>165</v>
      </c>
      <c r="CP60" s="62" t="s">
        <v>165</v>
      </c>
      <c r="CQ60" s="62" t="s">
        <v>165</v>
      </c>
      <c r="CR60" s="62" t="s">
        <v>165</v>
      </c>
      <c r="CS60" s="62" t="s">
        <v>165</v>
      </c>
      <c r="CT60" s="62" t="s">
        <v>165</v>
      </c>
      <c r="CU60" s="62" t="s">
        <v>165</v>
      </c>
      <c r="CV60" s="62" t="s">
        <v>165</v>
      </c>
      <c r="CW60" s="62" t="s">
        <v>165</v>
      </c>
      <c r="CX60" s="62" t="s">
        <v>165</v>
      </c>
      <c r="CY60" s="62" t="s">
        <v>165</v>
      </c>
      <c r="CZ60" s="62" t="s">
        <v>165</v>
      </c>
      <c r="DA60" s="62" t="s">
        <v>165</v>
      </c>
      <c r="DB60" s="62" t="s">
        <v>165</v>
      </c>
      <c r="DC60" s="62" t="s">
        <v>165</v>
      </c>
      <c r="DD60" s="62" t="s">
        <v>165</v>
      </c>
      <c r="DE60" s="62" t="s">
        <v>165</v>
      </c>
      <c r="DF60" s="62" t="s">
        <v>165</v>
      </c>
      <c r="DG60" s="62" t="s">
        <v>165</v>
      </c>
      <c r="DH60" s="62" t="s">
        <v>165</v>
      </c>
      <c r="DI60" s="62" t="s">
        <v>165</v>
      </c>
      <c r="DJ60" s="62" t="s">
        <v>165</v>
      </c>
      <c r="DK60" s="62" t="s">
        <v>165</v>
      </c>
      <c r="DL60" s="62" t="s">
        <v>165</v>
      </c>
      <c r="DM60" s="62" t="s">
        <v>165</v>
      </c>
      <c r="DN60" s="62" t="s">
        <v>165</v>
      </c>
      <c r="DO60" s="62" t="s">
        <v>165</v>
      </c>
      <c r="DP60" s="61" t="s">
        <v>165</v>
      </c>
      <c r="DQ60" s="61"/>
    </row>
    <row r="61" spans="1:121" ht="15.75" customHeight="1" x14ac:dyDescent="0.25">
      <c r="A61" s="49" t="str">
        <f>IF('[1]Panel Profiles'!A61&lt;&gt;"",'[1]Panel Profiles'!A61,"")</f>
        <v>PR245</v>
      </c>
      <c r="B61" s="49" t="str">
        <f>IF('[1]Panel Profiles'!B61&lt;&gt;"",'[1]Panel Profiles'!B61,"")</f>
        <v>PR316-25</v>
      </c>
      <c r="C61" s="60" t="s">
        <v>165</v>
      </c>
      <c r="D61" s="61" t="s">
        <v>165</v>
      </c>
      <c r="E61" s="61" t="s">
        <v>165</v>
      </c>
      <c r="F61" s="61" t="s">
        <v>165</v>
      </c>
      <c r="G61" s="61" t="s">
        <v>165</v>
      </c>
      <c r="H61" s="61" t="s">
        <v>165</v>
      </c>
      <c r="I61" s="61" t="s">
        <v>165</v>
      </c>
      <c r="J61" s="61" t="s">
        <v>165</v>
      </c>
      <c r="K61" s="61" t="s">
        <v>165</v>
      </c>
      <c r="L61" s="61" t="s">
        <v>165</v>
      </c>
      <c r="M61" s="61" t="s">
        <v>165</v>
      </c>
      <c r="N61" s="61" t="s">
        <v>165</v>
      </c>
      <c r="O61" s="61" t="s">
        <v>166</v>
      </c>
      <c r="P61" s="61" t="s">
        <v>165</v>
      </c>
      <c r="Q61" s="61" t="s">
        <v>165</v>
      </c>
      <c r="R61" s="61" t="s">
        <v>165</v>
      </c>
      <c r="S61" s="61" t="s">
        <v>165</v>
      </c>
      <c r="T61" s="61" t="s">
        <v>165</v>
      </c>
      <c r="U61" s="61" t="s">
        <v>165</v>
      </c>
      <c r="V61" s="61" t="s">
        <v>165</v>
      </c>
      <c r="W61" s="61" t="s">
        <v>165</v>
      </c>
      <c r="X61" s="61" t="s">
        <v>165</v>
      </c>
      <c r="Y61" s="61" t="s">
        <v>165</v>
      </c>
      <c r="Z61" s="61" t="s">
        <v>165</v>
      </c>
      <c r="AA61" s="61" t="s">
        <v>165</v>
      </c>
      <c r="AB61" s="61" t="s">
        <v>165</v>
      </c>
      <c r="AC61" s="61" t="s">
        <v>165</v>
      </c>
      <c r="AD61" s="61" t="s">
        <v>165</v>
      </c>
      <c r="AE61" s="61" t="s">
        <v>165</v>
      </c>
      <c r="AF61" s="61" t="s">
        <v>165</v>
      </c>
      <c r="AG61" s="61" t="s">
        <v>165</v>
      </c>
      <c r="AH61" s="61" t="s">
        <v>165</v>
      </c>
      <c r="AI61" s="61" t="s">
        <v>165</v>
      </c>
      <c r="AJ61" s="61" t="s">
        <v>165</v>
      </c>
      <c r="AK61" s="61" t="s">
        <v>165</v>
      </c>
      <c r="AL61" s="61" t="s">
        <v>165</v>
      </c>
      <c r="AM61" s="61" t="s">
        <v>165</v>
      </c>
      <c r="AN61" s="61" t="s">
        <v>165</v>
      </c>
      <c r="AO61" s="61" t="s">
        <v>165</v>
      </c>
      <c r="AP61" s="61" t="s">
        <v>165</v>
      </c>
      <c r="AQ61" s="61" t="s">
        <v>165</v>
      </c>
      <c r="AR61" s="61" t="s">
        <v>166</v>
      </c>
      <c r="AS61" s="61" t="s">
        <v>165</v>
      </c>
      <c r="AT61" s="61" t="s">
        <v>165</v>
      </c>
      <c r="AU61" s="61" t="s">
        <v>165</v>
      </c>
      <c r="AV61" s="61" t="s">
        <v>165</v>
      </c>
      <c r="AW61" s="61" t="s">
        <v>165</v>
      </c>
      <c r="AX61" s="61" t="s">
        <v>165</v>
      </c>
      <c r="AY61" s="61" t="s">
        <v>165</v>
      </c>
      <c r="AZ61" s="61" t="s">
        <v>165</v>
      </c>
      <c r="BA61" s="61" t="s">
        <v>165</v>
      </c>
      <c r="BB61" s="61" t="s">
        <v>165</v>
      </c>
      <c r="BC61" s="61" t="s">
        <v>165</v>
      </c>
      <c r="BD61" s="61" t="s">
        <v>165</v>
      </c>
      <c r="BE61" s="62" t="s">
        <v>165</v>
      </c>
      <c r="BF61" s="62" t="s">
        <v>166</v>
      </c>
      <c r="BG61" s="62" t="s">
        <v>165</v>
      </c>
      <c r="BH61" s="62" t="s">
        <v>165</v>
      </c>
      <c r="BI61" s="62" t="s">
        <v>165</v>
      </c>
      <c r="BJ61" s="62" t="s">
        <v>165</v>
      </c>
      <c r="BK61" s="62" t="s">
        <v>165</v>
      </c>
      <c r="BL61" s="62" t="s">
        <v>165</v>
      </c>
      <c r="BM61" s="62" t="s">
        <v>165</v>
      </c>
      <c r="BN61" s="62" t="s">
        <v>165</v>
      </c>
      <c r="BO61" s="62" t="s">
        <v>165</v>
      </c>
      <c r="BP61" s="62" t="s">
        <v>165</v>
      </c>
      <c r="BQ61" s="62" t="s">
        <v>165</v>
      </c>
      <c r="BR61" s="62" t="s">
        <v>165</v>
      </c>
      <c r="BS61" s="62" t="s">
        <v>165</v>
      </c>
      <c r="BT61" s="62" t="s">
        <v>165</v>
      </c>
      <c r="BU61" s="62" t="s">
        <v>165</v>
      </c>
      <c r="BV61" s="62" t="s">
        <v>165</v>
      </c>
      <c r="BW61" s="62" t="s">
        <v>165</v>
      </c>
      <c r="BX61" s="62" t="s">
        <v>165</v>
      </c>
      <c r="BY61" s="62" t="s">
        <v>165</v>
      </c>
      <c r="BZ61" s="62" t="s">
        <v>165</v>
      </c>
      <c r="CA61" s="62" t="s">
        <v>165</v>
      </c>
      <c r="CB61" s="62" t="s">
        <v>165</v>
      </c>
      <c r="CC61" s="62" t="s">
        <v>165</v>
      </c>
      <c r="CD61" s="62" t="s">
        <v>165</v>
      </c>
      <c r="CE61" s="62" t="s">
        <v>165</v>
      </c>
      <c r="CF61" s="62" t="s">
        <v>165</v>
      </c>
      <c r="CG61" s="62" t="s">
        <v>165</v>
      </c>
      <c r="CH61" s="62" t="s">
        <v>165</v>
      </c>
      <c r="CI61" s="62" t="s">
        <v>165</v>
      </c>
      <c r="CJ61" s="62" t="s">
        <v>165</v>
      </c>
      <c r="CK61" s="62" t="s">
        <v>165</v>
      </c>
      <c r="CL61" s="62" t="s">
        <v>165</v>
      </c>
      <c r="CM61" s="62" t="s">
        <v>165</v>
      </c>
      <c r="CN61" s="62" t="s">
        <v>165</v>
      </c>
      <c r="CO61" s="62" t="s">
        <v>165</v>
      </c>
      <c r="CP61" s="62" t="s">
        <v>165</v>
      </c>
      <c r="CQ61" s="62" t="s">
        <v>165</v>
      </c>
      <c r="CR61" s="62" t="s">
        <v>165</v>
      </c>
      <c r="CS61" s="62" t="s">
        <v>165</v>
      </c>
      <c r="CT61" s="62" t="s">
        <v>165</v>
      </c>
      <c r="CU61" s="62" t="s">
        <v>165</v>
      </c>
      <c r="CV61" s="62" t="s">
        <v>165</v>
      </c>
      <c r="CW61" s="62" t="s">
        <v>165</v>
      </c>
      <c r="CX61" s="62" t="s">
        <v>165</v>
      </c>
      <c r="CY61" s="62" t="s">
        <v>165</v>
      </c>
      <c r="CZ61" s="62" t="s">
        <v>165</v>
      </c>
      <c r="DA61" s="62" t="s">
        <v>165</v>
      </c>
      <c r="DB61" s="62" t="s">
        <v>165</v>
      </c>
      <c r="DC61" s="62" t="s">
        <v>165</v>
      </c>
      <c r="DD61" s="62" t="s">
        <v>165</v>
      </c>
      <c r="DE61" s="62" t="s">
        <v>165</v>
      </c>
      <c r="DF61" s="62" t="s">
        <v>165</v>
      </c>
      <c r="DG61" s="62" t="s">
        <v>165</v>
      </c>
      <c r="DH61" s="62" t="s">
        <v>165</v>
      </c>
      <c r="DI61" s="62" t="s">
        <v>165</v>
      </c>
      <c r="DJ61" s="62" t="s">
        <v>165</v>
      </c>
      <c r="DK61" s="62" t="s">
        <v>165</v>
      </c>
      <c r="DL61" s="62" t="s">
        <v>165</v>
      </c>
      <c r="DM61" s="62" t="s">
        <v>165</v>
      </c>
      <c r="DN61" s="62" t="s">
        <v>165</v>
      </c>
      <c r="DO61" s="62" t="s">
        <v>165</v>
      </c>
      <c r="DP61" s="61" t="s">
        <v>165</v>
      </c>
      <c r="DQ61" s="61"/>
    </row>
    <row r="62" spans="1:121" ht="15.75" customHeight="1" x14ac:dyDescent="0.25">
      <c r="A62" s="46" t="str">
        <f>IF('[1]Panel Profiles'!A62&lt;&gt;"",LEFT('[1]Panel Profiles'!A62,8),"")</f>
        <v>PR216</v>
      </c>
      <c r="B62" s="46" t="str">
        <f>IF('[1]Panel Profiles'!B62&lt;&gt;"",'[1]Panel Profiles'!B62,"")</f>
        <v>PR316-32</v>
      </c>
      <c r="C62" s="57" t="s">
        <v>166</v>
      </c>
      <c r="D62" s="58" t="s">
        <v>166</v>
      </c>
      <c r="E62" s="58" t="s">
        <v>167</v>
      </c>
      <c r="F62" s="58" t="s">
        <v>166</v>
      </c>
      <c r="G62" s="58" t="s">
        <v>166</v>
      </c>
      <c r="H62" s="58" t="s">
        <v>166</v>
      </c>
      <c r="I62" s="58" t="s">
        <v>167</v>
      </c>
      <c r="J62" s="58" t="s">
        <v>166</v>
      </c>
      <c r="K62" s="58" t="s">
        <v>167</v>
      </c>
      <c r="L62" s="58" t="s">
        <v>167</v>
      </c>
      <c r="M62" s="58" t="s">
        <v>166</v>
      </c>
      <c r="N62" s="58" t="s">
        <v>167</v>
      </c>
      <c r="O62" s="58" t="s">
        <v>166</v>
      </c>
      <c r="P62" s="58" t="s">
        <v>167</v>
      </c>
      <c r="Q62" s="58" t="s">
        <v>167</v>
      </c>
      <c r="R62" s="58" t="s">
        <v>167</v>
      </c>
      <c r="S62" s="58" t="s">
        <v>166</v>
      </c>
      <c r="T62" s="58" t="s">
        <v>167</v>
      </c>
      <c r="U62" s="58" t="s">
        <v>167</v>
      </c>
      <c r="V62" s="58" t="s">
        <v>167</v>
      </c>
      <c r="W62" s="58" t="s">
        <v>166</v>
      </c>
      <c r="X62" s="58" t="s">
        <v>167</v>
      </c>
      <c r="Y62" s="58" t="s">
        <v>166</v>
      </c>
      <c r="Z62" s="58" t="s">
        <v>167</v>
      </c>
      <c r="AA62" s="58" t="s">
        <v>166</v>
      </c>
      <c r="AB62" s="58" t="s">
        <v>167</v>
      </c>
      <c r="AC62" s="58" t="s">
        <v>167</v>
      </c>
      <c r="AD62" s="58" t="s">
        <v>166</v>
      </c>
      <c r="AE62" s="58" t="s">
        <v>166</v>
      </c>
      <c r="AF62" s="58" t="s">
        <v>166</v>
      </c>
      <c r="AG62" s="58" t="s">
        <v>166</v>
      </c>
      <c r="AH62" s="58" t="s">
        <v>166</v>
      </c>
      <c r="AI62" s="58" t="s">
        <v>166</v>
      </c>
      <c r="AJ62" s="58" t="s">
        <v>167</v>
      </c>
      <c r="AK62" s="58" t="s">
        <v>166</v>
      </c>
      <c r="AL62" s="58" t="s">
        <v>167</v>
      </c>
      <c r="AM62" s="58" t="s">
        <v>167</v>
      </c>
      <c r="AN62" s="58" t="s">
        <v>166</v>
      </c>
      <c r="AO62" s="58" t="s">
        <v>166</v>
      </c>
      <c r="AP62" s="58" t="s">
        <v>166</v>
      </c>
      <c r="AQ62" s="58" t="s">
        <v>166</v>
      </c>
      <c r="AR62" s="58" t="s">
        <v>166</v>
      </c>
      <c r="AS62" s="58" t="s">
        <v>166</v>
      </c>
      <c r="AT62" s="58" t="s">
        <v>167</v>
      </c>
      <c r="AU62" s="58" t="s">
        <v>166</v>
      </c>
      <c r="AV62" s="58" t="s">
        <v>166</v>
      </c>
      <c r="AW62" s="58" t="s">
        <v>166</v>
      </c>
      <c r="AX62" s="58" t="s">
        <v>166</v>
      </c>
      <c r="AY62" s="58" t="s">
        <v>166</v>
      </c>
      <c r="AZ62" s="58" t="s">
        <v>166</v>
      </c>
      <c r="BA62" s="58" t="s">
        <v>166</v>
      </c>
      <c r="BB62" s="58" t="s">
        <v>166</v>
      </c>
      <c r="BC62" s="58" t="s">
        <v>166</v>
      </c>
      <c r="BD62" s="58" t="s">
        <v>166</v>
      </c>
      <c r="BE62" s="59" t="s">
        <v>167</v>
      </c>
      <c r="BF62" s="59" t="s">
        <v>166</v>
      </c>
      <c r="BG62" s="59" t="s">
        <v>166</v>
      </c>
      <c r="BH62" s="59" t="s">
        <v>166</v>
      </c>
      <c r="BI62" s="59" t="s">
        <v>167</v>
      </c>
      <c r="BJ62" s="59" t="s">
        <v>166</v>
      </c>
      <c r="BK62" s="59" t="s">
        <v>166</v>
      </c>
      <c r="BL62" s="59" t="s">
        <v>166</v>
      </c>
      <c r="BM62" s="59" t="s">
        <v>166</v>
      </c>
      <c r="BN62" s="59" t="s">
        <v>166</v>
      </c>
      <c r="BO62" s="59" t="s">
        <v>166</v>
      </c>
      <c r="BP62" s="59" t="s">
        <v>166</v>
      </c>
      <c r="BQ62" s="59" t="s">
        <v>166</v>
      </c>
      <c r="BR62" s="59" t="s">
        <v>166</v>
      </c>
      <c r="BS62" s="59" t="s">
        <v>166</v>
      </c>
      <c r="BT62" s="59" t="s">
        <v>166</v>
      </c>
      <c r="BU62" s="59" t="s">
        <v>166</v>
      </c>
      <c r="BV62" s="59" t="s">
        <v>166</v>
      </c>
      <c r="BW62" s="59" t="s">
        <v>167</v>
      </c>
      <c r="BX62" s="59" t="s">
        <v>166</v>
      </c>
      <c r="BY62" s="59" t="s">
        <v>166</v>
      </c>
      <c r="BZ62" s="59" t="s">
        <v>166</v>
      </c>
      <c r="CA62" s="59" t="s">
        <v>166</v>
      </c>
      <c r="CB62" s="59" t="s">
        <v>166</v>
      </c>
      <c r="CC62" s="59" t="s">
        <v>166</v>
      </c>
      <c r="CD62" s="59" t="s">
        <v>166</v>
      </c>
      <c r="CE62" s="59" t="s">
        <v>166</v>
      </c>
      <c r="CF62" s="59" t="s">
        <v>166</v>
      </c>
      <c r="CG62" s="59" t="s">
        <v>166</v>
      </c>
      <c r="CH62" s="59" t="s">
        <v>166</v>
      </c>
      <c r="CI62" s="59" t="s">
        <v>166</v>
      </c>
      <c r="CJ62" s="59" t="s">
        <v>166</v>
      </c>
      <c r="CK62" s="59" t="s">
        <v>166</v>
      </c>
      <c r="CL62" s="59" t="s">
        <v>166</v>
      </c>
      <c r="CM62" s="59" t="s">
        <v>166</v>
      </c>
      <c r="CN62" s="59" t="s">
        <v>166</v>
      </c>
      <c r="CO62" s="59" t="s">
        <v>166</v>
      </c>
      <c r="CP62" s="59" t="s">
        <v>166</v>
      </c>
      <c r="CQ62" s="59" t="s">
        <v>166</v>
      </c>
      <c r="CR62" s="59" t="s">
        <v>166</v>
      </c>
      <c r="CS62" s="59" t="s">
        <v>166</v>
      </c>
      <c r="CT62" s="59" t="s">
        <v>166</v>
      </c>
      <c r="CU62" s="59" t="s">
        <v>166</v>
      </c>
      <c r="CV62" s="59" t="s">
        <v>166</v>
      </c>
      <c r="CW62" s="59" t="s">
        <v>166</v>
      </c>
      <c r="CX62" s="59" t="s">
        <v>166</v>
      </c>
      <c r="CY62" s="59" t="s">
        <v>166</v>
      </c>
      <c r="CZ62" s="59" t="s">
        <v>166</v>
      </c>
      <c r="DA62" s="59" t="s">
        <v>166</v>
      </c>
      <c r="DB62" s="59" t="s">
        <v>166</v>
      </c>
      <c r="DC62" s="59" t="s">
        <v>166</v>
      </c>
      <c r="DD62" s="59" t="s">
        <v>166</v>
      </c>
      <c r="DE62" s="59" t="s">
        <v>166</v>
      </c>
      <c r="DF62" s="59" t="s">
        <v>166</v>
      </c>
      <c r="DG62" s="59" t="s">
        <v>166</v>
      </c>
      <c r="DH62" s="59" t="s">
        <v>166</v>
      </c>
      <c r="DI62" s="59" t="s">
        <v>166</v>
      </c>
      <c r="DJ62" s="59" t="s">
        <v>166</v>
      </c>
      <c r="DK62" s="59" t="s">
        <v>166</v>
      </c>
      <c r="DL62" s="59" t="s">
        <v>166</v>
      </c>
      <c r="DM62" s="59" t="s">
        <v>166</v>
      </c>
      <c r="DN62" s="59" t="s">
        <v>166</v>
      </c>
      <c r="DO62" s="59" t="s">
        <v>167</v>
      </c>
      <c r="DP62" s="58" t="s">
        <v>167</v>
      </c>
      <c r="DQ62" s="66"/>
    </row>
    <row r="63" spans="1:121" ht="15.75" hidden="1" customHeight="1" x14ac:dyDescent="0.25">
      <c r="A63" s="46" t="str">
        <f>IF('[1]Panel Profiles'!A63&lt;&gt;"",LEFT('[1]Panel Profiles'!A63,8),"")</f>
        <v>PR225</v>
      </c>
      <c r="B63" s="46" t="str">
        <f>IF('[1]Panel Profiles'!B63&lt;&gt;"",'[1]Panel Profiles'!B63,"")</f>
        <v>PR317-25</v>
      </c>
      <c r="C63" s="57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  <c r="DF63" s="59"/>
      <c r="DG63" s="59"/>
      <c r="DH63" s="59"/>
      <c r="DI63" s="59"/>
      <c r="DJ63" s="59"/>
      <c r="DK63" s="59"/>
      <c r="DL63" s="59"/>
      <c r="DM63" s="59"/>
      <c r="DN63" s="59"/>
      <c r="DO63" s="59"/>
      <c r="DP63" s="58"/>
      <c r="DQ63" s="66"/>
    </row>
    <row r="64" spans="1:121" ht="15.75" hidden="1" customHeight="1" x14ac:dyDescent="0.25">
      <c r="A64" s="46" t="str">
        <f>IF('[1]Panel Profiles'!A64&lt;&gt;"",LEFT('[1]Panel Profiles'!A64,8),"")</f>
        <v/>
      </c>
      <c r="B64" s="46" t="str">
        <f>IF('[1]Panel Profiles'!B64&lt;&gt;"",'[1]Panel Profiles'!B64,"")</f>
        <v>PR317-32</v>
      </c>
      <c r="C64" s="57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/>
      <c r="CM64" s="59"/>
      <c r="CN64" s="59"/>
      <c r="CO64" s="59"/>
      <c r="CP64" s="59"/>
      <c r="CQ64" s="59"/>
      <c r="CR64" s="59"/>
      <c r="CS64" s="59"/>
      <c r="CT64" s="59"/>
      <c r="CU64" s="59"/>
      <c r="CV64" s="59"/>
      <c r="CW64" s="59"/>
      <c r="CX64" s="59"/>
      <c r="CY64" s="59"/>
      <c r="CZ64" s="59"/>
      <c r="DA64" s="59"/>
      <c r="DB64" s="59"/>
      <c r="DC64" s="59"/>
      <c r="DD64" s="59"/>
      <c r="DE64" s="59"/>
      <c r="DF64" s="59"/>
      <c r="DG64" s="59"/>
      <c r="DH64" s="59"/>
      <c r="DI64" s="59"/>
      <c r="DJ64" s="59"/>
      <c r="DK64" s="59"/>
      <c r="DL64" s="59"/>
      <c r="DM64" s="59"/>
      <c r="DN64" s="59"/>
      <c r="DO64" s="59"/>
      <c r="DP64" s="58"/>
      <c r="DQ64" s="66"/>
    </row>
    <row r="65" spans="1:121" ht="15.75" hidden="1" customHeight="1" x14ac:dyDescent="0.25">
      <c r="A65" s="46" t="str">
        <f>IF('[1]Panel Profiles'!A65&lt;&gt;"",LEFT('[1]Panel Profiles'!A65,8),"")</f>
        <v>PR226</v>
      </c>
      <c r="B65" s="46" t="str">
        <f>IF('[1]Panel Profiles'!B65&lt;&gt;"",'[1]Panel Profiles'!B65,"")</f>
        <v>PR317-38</v>
      </c>
      <c r="C65" s="57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/>
      <c r="CM65" s="59"/>
      <c r="CN65" s="59"/>
      <c r="CO65" s="59"/>
      <c r="CP65" s="59"/>
      <c r="CQ65" s="59"/>
      <c r="CR65" s="59"/>
      <c r="CS65" s="59"/>
      <c r="CT65" s="59"/>
      <c r="CU65" s="59"/>
      <c r="CV65" s="59"/>
      <c r="CW65" s="59"/>
      <c r="CX65" s="59"/>
      <c r="CY65" s="59"/>
      <c r="CZ65" s="59"/>
      <c r="DA65" s="59"/>
      <c r="DB65" s="59"/>
      <c r="DC65" s="59"/>
      <c r="DD65" s="59"/>
      <c r="DE65" s="59"/>
      <c r="DF65" s="59"/>
      <c r="DG65" s="59"/>
      <c r="DH65" s="59"/>
      <c r="DI65" s="59"/>
      <c r="DJ65" s="59"/>
      <c r="DK65" s="59"/>
      <c r="DL65" s="59"/>
      <c r="DM65" s="59"/>
      <c r="DN65" s="59"/>
      <c r="DO65" s="59"/>
      <c r="DP65" s="58"/>
      <c r="DQ65" s="66"/>
    </row>
    <row r="66" spans="1:121" hidden="1" x14ac:dyDescent="0.25">
      <c r="A66" s="46" t="str">
        <f>IF('[1]Panel Profiles'!A66&lt;&gt;"",LEFT('[1]Panel Profiles'!A66,8),"")</f>
        <v>PR221</v>
      </c>
      <c r="B66" s="46" t="str">
        <f>IF('[1]Panel Profiles'!B66&lt;&gt;"",'[1]Panel Profiles'!B66,"")</f>
        <v>PR317-32</v>
      </c>
      <c r="C66" s="63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</row>
    <row r="67" spans="1:121" hidden="1" x14ac:dyDescent="0.25">
      <c r="A67" s="46" t="str">
        <f>IF('[1]Panel Profiles'!A67&lt;&gt;"",LEFT('[1]Panel Profiles'!A67,8),"")</f>
        <v>PR222</v>
      </c>
      <c r="B67" s="46" t="str">
        <f>IF('[1]Panel Profiles'!B67&lt;&gt;"",'[1]Panel Profiles'!B67,"")</f>
        <v>PR319-10</v>
      </c>
      <c r="C67" s="63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</row>
    <row r="68" spans="1:121" x14ac:dyDescent="0.25">
      <c r="A68" s="49" t="str">
        <f>IF('[1]Panel Profiles'!A68&lt;&gt;"",'[1]Panel Profiles'!A68,"")</f>
        <v>PR269</v>
      </c>
      <c r="B68" s="49" t="str">
        <f>IF('[1]Panel Profiles'!B68&lt;&gt;"",'[1]Panel Profiles'!B68,"")</f>
        <v>PR320-25</v>
      </c>
      <c r="C68" s="60" t="s">
        <v>165</v>
      </c>
      <c r="D68" s="61" t="s">
        <v>165</v>
      </c>
      <c r="E68" s="61" t="s">
        <v>167</v>
      </c>
      <c r="F68" s="61" t="s">
        <v>165</v>
      </c>
      <c r="G68" s="61" t="s">
        <v>165</v>
      </c>
      <c r="H68" s="61" t="s">
        <v>165</v>
      </c>
      <c r="I68" s="61" t="s">
        <v>165</v>
      </c>
      <c r="J68" s="61" t="s">
        <v>165</v>
      </c>
      <c r="K68" s="61" t="s">
        <v>165</v>
      </c>
      <c r="L68" s="61" t="s">
        <v>165</v>
      </c>
      <c r="M68" s="61" t="s">
        <v>166</v>
      </c>
      <c r="N68" s="61" t="s">
        <v>165</v>
      </c>
      <c r="O68" s="61" t="s">
        <v>166</v>
      </c>
      <c r="P68" s="61" t="s">
        <v>165</v>
      </c>
      <c r="Q68" s="61" t="s">
        <v>165</v>
      </c>
      <c r="R68" s="61" t="s">
        <v>165</v>
      </c>
      <c r="S68" s="61" t="s">
        <v>165</v>
      </c>
      <c r="T68" s="61" t="s">
        <v>165</v>
      </c>
      <c r="U68" s="61" t="s">
        <v>165</v>
      </c>
      <c r="V68" s="61" t="s">
        <v>165</v>
      </c>
      <c r="W68" s="61" t="s">
        <v>165</v>
      </c>
      <c r="X68" s="61" t="s">
        <v>167</v>
      </c>
      <c r="Y68" s="61" t="s">
        <v>165</v>
      </c>
      <c r="Z68" s="61" t="s">
        <v>165</v>
      </c>
      <c r="AA68" s="61" t="s">
        <v>165</v>
      </c>
      <c r="AB68" s="61" t="s">
        <v>165</v>
      </c>
      <c r="AC68" s="61" t="s">
        <v>165</v>
      </c>
      <c r="AD68" s="61" t="s">
        <v>165</v>
      </c>
      <c r="AE68" s="61" t="s">
        <v>165</v>
      </c>
      <c r="AF68" s="61" t="s">
        <v>165</v>
      </c>
      <c r="AG68" s="61" t="s">
        <v>165</v>
      </c>
      <c r="AH68" s="61" t="s">
        <v>165</v>
      </c>
      <c r="AI68" s="61" t="s">
        <v>165</v>
      </c>
      <c r="AJ68" s="61" t="s">
        <v>165</v>
      </c>
      <c r="AK68" s="61" t="s">
        <v>165</v>
      </c>
      <c r="AL68" s="61" t="s">
        <v>167</v>
      </c>
      <c r="AM68" s="61" t="s">
        <v>165</v>
      </c>
      <c r="AN68" s="61" t="s">
        <v>165</v>
      </c>
      <c r="AO68" s="61" t="s">
        <v>165</v>
      </c>
      <c r="AP68" s="61" t="s">
        <v>165</v>
      </c>
      <c r="AQ68" s="61" t="s">
        <v>165</v>
      </c>
      <c r="AR68" s="61" t="s">
        <v>166</v>
      </c>
      <c r="AS68" s="61" t="s">
        <v>165</v>
      </c>
      <c r="AT68" s="61" t="s">
        <v>165</v>
      </c>
      <c r="AU68" s="61" t="s">
        <v>165</v>
      </c>
      <c r="AV68" s="61" t="s">
        <v>165</v>
      </c>
      <c r="AW68" s="61" t="s">
        <v>166</v>
      </c>
      <c r="AX68" s="61" t="s">
        <v>166</v>
      </c>
      <c r="AY68" s="61" t="s">
        <v>166</v>
      </c>
      <c r="AZ68" s="61" t="s">
        <v>165</v>
      </c>
      <c r="BA68" s="61" t="s">
        <v>165</v>
      </c>
      <c r="BB68" s="61" t="s">
        <v>165</v>
      </c>
      <c r="BC68" s="61" t="s">
        <v>165</v>
      </c>
      <c r="BD68" s="61" t="s">
        <v>166</v>
      </c>
      <c r="BE68" s="61" t="s">
        <v>167</v>
      </c>
      <c r="BF68" s="61" t="s">
        <v>166</v>
      </c>
      <c r="BG68" s="61" t="s">
        <v>165</v>
      </c>
      <c r="BH68" s="61" t="s">
        <v>165</v>
      </c>
      <c r="BI68" s="61" t="s">
        <v>165</v>
      </c>
      <c r="BJ68" s="61" t="s">
        <v>165</v>
      </c>
      <c r="BK68" s="61" t="s">
        <v>165</v>
      </c>
      <c r="BL68" s="61" t="s">
        <v>165</v>
      </c>
      <c r="BM68" s="61" t="s">
        <v>166</v>
      </c>
      <c r="BN68" s="61" t="s">
        <v>166</v>
      </c>
      <c r="BO68" s="61" t="s">
        <v>166</v>
      </c>
      <c r="BP68" s="61" t="s">
        <v>166</v>
      </c>
      <c r="BQ68" s="61" t="s">
        <v>165</v>
      </c>
      <c r="BR68" s="61" t="s">
        <v>165</v>
      </c>
      <c r="BS68" s="61" t="s">
        <v>165</v>
      </c>
      <c r="BT68" s="61" t="s">
        <v>165</v>
      </c>
      <c r="BU68" s="61" t="s">
        <v>166</v>
      </c>
      <c r="BV68" s="61" t="s">
        <v>165</v>
      </c>
      <c r="BW68" s="61" t="s">
        <v>165</v>
      </c>
      <c r="BX68" s="61" t="s">
        <v>166</v>
      </c>
      <c r="BY68" s="61" t="s">
        <v>166</v>
      </c>
      <c r="BZ68" s="61" t="s">
        <v>166</v>
      </c>
      <c r="CA68" s="61" t="s">
        <v>166</v>
      </c>
      <c r="CB68" s="61" t="s">
        <v>165</v>
      </c>
      <c r="CC68" s="61" t="s">
        <v>165</v>
      </c>
      <c r="CD68" s="61" t="s">
        <v>166</v>
      </c>
      <c r="CE68" s="61" t="s">
        <v>166</v>
      </c>
      <c r="CF68" s="61" t="s">
        <v>166</v>
      </c>
      <c r="CG68" s="61" t="s">
        <v>166</v>
      </c>
      <c r="CH68" s="61" t="s">
        <v>166</v>
      </c>
      <c r="CI68" s="61" t="s">
        <v>165</v>
      </c>
      <c r="CJ68" s="61" t="s">
        <v>166</v>
      </c>
      <c r="CK68" s="61" t="s">
        <v>165</v>
      </c>
      <c r="CL68" s="61" t="s">
        <v>166</v>
      </c>
      <c r="CM68" s="61" t="s">
        <v>165</v>
      </c>
      <c r="CN68" s="61" t="s">
        <v>166</v>
      </c>
      <c r="CO68" s="61" t="s">
        <v>166</v>
      </c>
      <c r="CP68" s="61" t="s">
        <v>166</v>
      </c>
      <c r="CQ68" s="61" t="s">
        <v>166</v>
      </c>
      <c r="CR68" s="61" t="s">
        <v>166</v>
      </c>
      <c r="CS68" s="61" t="s">
        <v>166</v>
      </c>
      <c r="CT68" s="61" t="s">
        <v>165</v>
      </c>
      <c r="CU68" s="61" t="s">
        <v>166</v>
      </c>
      <c r="CV68" s="61" t="s">
        <v>166</v>
      </c>
      <c r="CW68" s="61" t="s">
        <v>166</v>
      </c>
      <c r="CX68" s="61" t="s">
        <v>166</v>
      </c>
      <c r="CY68" s="61" t="s">
        <v>165</v>
      </c>
      <c r="CZ68" s="61" t="s">
        <v>165</v>
      </c>
      <c r="DA68" s="61" t="s">
        <v>166</v>
      </c>
      <c r="DB68" s="61" t="s">
        <v>166</v>
      </c>
      <c r="DC68" s="61" t="s">
        <v>166</v>
      </c>
      <c r="DD68" s="61" t="s">
        <v>165</v>
      </c>
      <c r="DE68" s="61" t="s">
        <v>165</v>
      </c>
      <c r="DF68" s="61" t="s">
        <v>165</v>
      </c>
      <c r="DG68" s="61" t="s">
        <v>166</v>
      </c>
      <c r="DH68" s="61" t="s">
        <v>166</v>
      </c>
      <c r="DI68" s="61" t="s">
        <v>165</v>
      </c>
      <c r="DJ68" s="61" t="s">
        <v>165</v>
      </c>
      <c r="DK68" s="61" t="s">
        <v>166</v>
      </c>
      <c r="DL68" s="61" t="s">
        <v>166</v>
      </c>
      <c r="DM68" s="61" t="s">
        <v>166</v>
      </c>
      <c r="DN68" s="61" t="s">
        <v>166</v>
      </c>
      <c r="DO68" s="61" t="s">
        <v>165</v>
      </c>
      <c r="DP68" s="61" t="s">
        <v>165</v>
      </c>
      <c r="DQ68" s="61"/>
    </row>
    <row r="69" spans="1:121" x14ac:dyDescent="0.25">
      <c r="A69" s="46" t="str">
        <f>IF('[1]Panel Profiles'!A69&lt;&gt;"",'[1]Panel Profiles'!A69,"")</f>
        <v>PR223</v>
      </c>
      <c r="B69" s="46" t="str">
        <f>IF('[1]Panel Profiles'!B69&lt;&gt;"",'[1]Panel Profiles'!B69,"")</f>
        <v>PR320-32</v>
      </c>
      <c r="C69" s="63" t="s">
        <v>165</v>
      </c>
      <c r="D69" s="66" t="s">
        <v>165</v>
      </c>
      <c r="E69" s="66" t="s">
        <v>167</v>
      </c>
      <c r="F69" s="66" t="s">
        <v>165</v>
      </c>
      <c r="G69" s="66" t="s">
        <v>165</v>
      </c>
      <c r="H69" s="66" t="s">
        <v>165</v>
      </c>
      <c r="I69" s="66" t="s">
        <v>165</v>
      </c>
      <c r="J69" s="66" t="s">
        <v>165</v>
      </c>
      <c r="K69" s="66" t="s">
        <v>165</v>
      </c>
      <c r="L69" s="66" t="s">
        <v>165</v>
      </c>
      <c r="M69" s="66" t="s">
        <v>166</v>
      </c>
      <c r="N69" s="66" t="s">
        <v>165</v>
      </c>
      <c r="O69" s="66" t="s">
        <v>166</v>
      </c>
      <c r="P69" s="66" t="s">
        <v>165</v>
      </c>
      <c r="Q69" s="66" t="s">
        <v>165</v>
      </c>
      <c r="R69" s="66" t="s">
        <v>165</v>
      </c>
      <c r="S69" s="66" t="s">
        <v>165</v>
      </c>
      <c r="T69" s="66" t="s">
        <v>165</v>
      </c>
      <c r="U69" s="66" t="s">
        <v>165</v>
      </c>
      <c r="V69" s="66" t="s">
        <v>165</v>
      </c>
      <c r="W69" s="66" t="s">
        <v>165</v>
      </c>
      <c r="X69" s="66" t="s">
        <v>167</v>
      </c>
      <c r="Y69" s="66" t="s">
        <v>165</v>
      </c>
      <c r="Z69" s="66" t="s">
        <v>165</v>
      </c>
      <c r="AA69" s="66" t="s">
        <v>165</v>
      </c>
      <c r="AB69" s="66" t="s">
        <v>165</v>
      </c>
      <c r="AC69" s="66" t="s">
        <v>165</v>
      </c>
      <c r="AD69" s="66" t="s">
        <v>165</v>
      </c>
      <c r="AE69" s="66" t="s">
        <v>165</v>
      </c>
      <c r="AF69" s="66" t="s">
        <v>165</v>
      </c>
      <c r="AG69" s="66" t="s">
        <v>165</v>
      </c>
      <c r="AH69" s="66" t="s">
        <v>165</v>
      </c>
      <c r="AI69" s="66" t="s">
        <v>165</v>
      </c>
      <c r="AJ69" s="66" t="s">
        <v>165</v>
      </c>
      <c r="AK69" s="66" t="s">
        <v>165</v>
      </c>
      <c r="AL69" s="66" t="s">
        <v>165</v>
      </c>
      <c r="AM69" s="66" t="s">
        <v>165</v>
      </c>
      <c r="AN69" s="66" t="s">
        <v>165</v>
      </c>
      <c r="AO69" s="66" t="s">
        <v>165</v>
      </c>
      <c r="AP69" s="66" t="s">
        <v>165</v>
      </c>
      <c r="AQ69" s="66" t="s">
        <v>165</v>
      </c>
      <c r="AR69" s="66" t="s">
        <v>166</v>
      </c>
      <c r="AS69" s="66" t="s">
        <v>165</v>
      </c>
      <c r="AT69" s="66" t="s">
        <v>165</v>
      </c>
      <c r="AU69" s="66" t="s">
        <v>165</v>
      </c>
      <c r="AV69" s="66" t="s">
        <v>165</v>
      </c>
      <c r="AW69" s="66" t="s">
        <v>166</v>
      </c>
      <c r="AX69" s="66" t="s">
        <v>166</v>
      </c>
      <c r="AY69" s="66" t="s">
        <v>166</v>
      </c>
      <c r="AZ69" s="66" t="s">
        <v>165</v>
      </c>
      <c r="BA69" s="66" t="s">
        <v>165</v>
      </c>
      <c r="BB69" s="66" t="s">
        <v>165</v>
      </c>
      <c r="BC69" s="66" t="s">
        <v>165</v>
      </c>
      <c r="BD69" s="66" t="s">
        <v>165</v>
      </c>
      <c r="BE69" s="66" t="s">
        <v>167</v>
      </c>
      <c r="BF69" s="66" t="s">
        <v>166</v>
      </c>
      <c r="BG69" s="66" t="s">
        <v>165</v>
      </c>
      <c r="BH69" s="66" t="s">
        <v>165</v>
      </c>
      <c r="BI69" s="66" t="s">
        <v>165</v>
      </c>
      <c r="BJ69" s="66" t="s">
        <v>165</v>
      </c>
      <c r="BK69" s="66" t="s">
        <v>165</v>
      </c>
      <c r="BL69" s="66" t="s">
        <v>165</v>
      </c>
      <c r="BM69" s="66" t="s">
        <v>166</v>
      </c>
      <c r="BN69" s="66" t="s">
        <v>166</v>
      </c>
      <c r="BO69" s="66" t="s">
        <v>166</v>
      </c>
      <c r="BP69" s="66" t="s">
        <v>166</v>
      </c>
      <c r="BQ69" s="66" t="s">
        <v>165</v>
      </c>
      <c r="BR69" s="66" t="s">
        <v>165</v>
      </c>
      <c r="BS69" s="66" t="s">
        <v>165</v>
      </c>
      <c r="BT69" s="66" t="s">
        <v>165</v>
      </c>
      <c r="BU69" s="66" t="s">
        <v>166</v>
      </c>
      <c r="BV69" s="66" t="s">
        <v>165</v>
      </c>
      <c r="BW69" s="66" t="s">
        <v>165</v>
      </c>
      <c r="BX69" s="66" t="s">
        <v>166</v>
      </c>
      <c r="BY69" s="66" t="s">
        <v>166</v>
      </c>
      <c r="BZ69" s="66" t="s">
        <v>166</v>
      </c>
      <c r="CA69" s="66" t="s">
        <v>165</v>
      </c>
      <c r="CB69" s="66" t="s">
        <v>165</v>
      </c>
      <c r="CC69" s="66" t="s">
        <v>165</v>
      </c>
      <c r="CD69" s="66" t="s">
        <v>166</v>
      </c>
      <c r="CE69" s="66" t="s">
        <v>166</v>
      </c>
      <c r="CF69" s="66" t="s">
        <v>166</v>
      </c>
      <c r="CG69" s="66" t="s">
        <v>166</v>
      </c>
      <c r="CH69" s="66" t="s">
        <v>166</v>
      </c>
      <c r="CI69" s="66" t="s">
        <v>165</v>
      </c>
      <c r="CJ69" s="66" t="s">
        <v>166</v>
      </c>
      <c r="CK69" s="66" t="s">
        <v>165</v>
      </c>
      <c r="CL69" s="66" t="s">
        <v>166</v>
      </c>
      <c r="CM69" s="66" t="s">
        <v>165</v>
      </c>
      <c r="CN69" s="66" t="s">
        <v>166</v>
      </c>
      <c r="CO69" s="66" t="s">
        <v>166</v>
      </c>
      <c r="CP69" s="66" t="s">
        <v>166</v>
      </c>
      <c r="CQ69" s="66" t="s">
        <v>166</v>
      </c>
      <c r="CR69" s="66" t="s">
        <v>166</v>
      </c>
      <c r="CS69" s="66" t="s">
        <v>166</v>
      </c>
      <c r="CT69" s="66" t="s">
        <v>165</v>
      </c>
      <c r="CU69" s="66" t="s">
        <v>166</v>
      </c>
      <c r="CV69" s="66" t="s">
        <v>166</v>
      </c>
      <c r="CW69" s="66" t="s">
        <v>166</v>
      </c>
      <c r="CX69" s="66" t="s">
        <v>166</v>
      </c>
      <c r="CY69" s="66" t="s">
        <v>165</v>
      </c>
      <c r="CZ69" s="66" t="s">
        <v>165</v>
      </c>
      <c r="DA69" s="66" t="s">
        <v>166</v>
      </c>
      <c r="DB69" s="66" t="s">
        <v>166</v>
      </c>
      <c r="DC69" s="66" t="s">
        <v>166</v>
      </c>
      <c r="DD69" s="66" t="s">
        <v>165</v>
      </c>
      <c r="DE69" s="66" t="s">
        <v>165</v>
      </c>
      <c r="DF69" s="66" t="s">
        <v>165</v>
      </c>
      <c r="DG69" s="66" t="s">
        <v>166</v>
      </c>
      <c r="DH69" s="66" t="s">
        <v>165</v>
      </c>
      <c r="DI69" s="66" t="s">
        <v>165</v>
      </c>
      <c r="DJ69" s="66" t="s">
        <v>165</v>
      </c>
      <c r="DK69" s="66" t="s">
        <v>166</v>
      </c>
      <c r="DL69" s="66" t="s">
        <v>166</v>
      </c>
      <c r="DM69" s="66" t="s">
        <v>166</v>
      </c>
      <c r="DN69" s="66" t="s">
        <v>166</v>
      </c>
      <c r="DO69" s="66" t="s">
        <v>165</v>
      </c>
      <c r="DP69" s="66" t="s">
        <v>165</v>
      </c>
      <c r="DQ69" s="66"/>
    </row>
    <row r="70" spans="1:121" x14ac:dyDescent="0.25">
      <c r="A70" s="46" t="str">
        <f>IF('[1]Panel Profiles'!A70&lt;&gt;"",'[1]Panel Profiles'!A70,"")</f>
        <v>PR270</v>
      </c>
      <c r="B70" s="46" t="str">
        <f>IF('[1]Panel Profiles'!B70&lt;&gt;"",'[1]Panel Profiles'!B70,"")</f>
        <v>PR320-44</v>
      </c>
      <c r="C70" s="63" t="s">
        <v>166</v>
      </c>
      <c r="D70" s="66" t="s">
        <v>166</v>
      </c>
      <c r="E70" s="66" t="s">
        <v>167</v>
      </c>
      <c r="F70" s="66" t="s">
        <v>166</v>
      </c>
      <c r="G70" s="66" t="s">
        <v>165</v>
      </c>
      <c r="H70" s="66" t="s">
        <v>166</v>
      </c>
      <c r="I70" s="66" t="s">
        <v>165</v>
      </c>
      <c r="J70" s="66" t="s">
        <v>165</v>
      </c>
      <c r="K70" s="66" t="s">
        <v>167</v>
      </c>
      <c r="L70" s="66" t="s">
        <v>165</v>
      </c>
      <c r="M70" s="66" t="s">
        <v>166</v>
      </c>
      <c r="N70" s="66" t="s">
        <v>167</v>
      </c>
      <c r="O70" s="66" t="s">
        <v>166</v>
      </c>
      <c r="P70" s="66" t="s">
        <v>167</v>
      </c>
      <c r="Q70" s="66" t="s">
        <v>167</v>
      </c>
      <c r="R70" s="66" t="s">
        <v>167</v>
      </c>
      <c r="S70" s="66" t="s">
        <v>166</v>
      </c>
      <c r="T70" s="66" t="s">
        <v>167</v>
      </c>
      <c r="U70" s="66" t="s">
        <v>167</v>
      </c>
      <c r="V70" s="66" t="s">
        <v>165</v>
      </c>
      <c r="W70" s="66" t="s">
        <v>166</v>
      </c>
      <c r="X70" s="66" t="s">
        <v>167</v>
      </c>
      <c r="Y70" s="66" t="s">
        <v>165</v>
      </c>
      <c r="Z70" s="66" t="s">
        <v>165</v>
      </c>
      <c r="AA70" s="66" t="s">
        <v>165</v>
      </c>
      <c r="AB70" s="66" t="s">
        <v>167</v>
      </c>
      <c r="AC70" s="66" t="s">
        <v>165</v>
      </c>
      <c r="AD70" s="66" t="s">
        <v>166</v>
      </c>
      <c r="AE70" s="66" t="s">
        <v>166</v>
      </c>
      <c r="AF70" s="66" t="s">
        <v>165</v>
      </c>
      <c r="AG70" s="66" t="s">
        <v>165</v>
      </c>
      <c r="AH70" s="66" t="s">
        <v>165</v>
      </c>
      <c r="AI70" s="66" t="s">
        <v>165</v>
      </c>
      <c r="AJ70" s="66" t="s">
        <v>165</v>
      </c>
      <c r="AK70" s="66" t="s">
        <v>165</v>
      </c>
      <c r="AL70" s="66" t="s">
        <v>167</v>
      </c>
      <c r="AM70" s="66" t="s">
        <v>167</v>
      </c>
      <c r="AN70" s="66" t="s">
        <v>165</v>
      </c>
      <c r="AO70" s="66" t="s">
        <v>166</v>
      </c>
      <c r="AP70" s="66" t="s">
        <v>166</v>
      </c>
      <c r="AQ70" s="66" t="s">
        <v>165</v>
      </c>
      <c r="AR70" s="66" t="s">
        <v>166</v>
      </c>
      <c r="AS70" s="66" t="s">
        <v>166</v>
      </c>
      <c r="AT70" s="66" t="s">
        <v>167</v>
      </c>
      <c r="AU70" s="66" t="s">
        <v>165</v>
      </c>
      <c r="AV70" s="66" t="s">
        <v>165</v>
      </c>
      <c r="AW70" s="66" t="s">
        <v>166</v>
      </c>
      <c r="AX70" s="66" t="s">
        <v>166</v>
      </c>
      <c r="AY70" s="66" t="s">
        <v>166</v>
      </c>
      <c r="AZ70" s="66" t="s">
        <v>165</v>
      </c>
      <c r="BA70" s="66" t="s">
        <v>166</v>
      </c>
      <c r="BB70" s="66" t="s">
        <v>166</v>
      </c>
      <c r="BC70" s="66" t="s">
        <v>166</v>
      </c>
      <c r="BD70" s="66" t="s">
        <v>166</v>
      </c>
      <c r="BE70" s="66" t="s">
        <v>167</v>
      </c>
      <c r="BF70" s="66" t="s">
        <v>166</v>
      </c>
      <c r="BG70" s="66" t="s">
        <v>166</v>
      </c>
      <c r="BH70" s="66" t="s">
        <v>166</v>
      </c>
      <c r="BI70" s="66" t="s">
        <v>165</v>
      </c>
      <c r="BJ70" s="66" t="s">
        <v>165</v>
      </c>
      <c r="BK70" s="66" t="s">
        <v>166</v>
      </c>
      <c r="BL70" s="66" t="s">
        <v>165</v>
      </c>
      <c r="BM70" s="66" t="s">
        <v>166</v>
      </c>
      <c r="BN70" s="66" t="s">
        <v>166</v>
      </c>
      <c r="BO70" s="66" t="s">
        <v>166</v>
      </c>
      <c r="BP70" s="66" t="s">
        <v>166</v>
      </c>
      <c r="BQ70" s="66" t="s">
        <v>165</v>
      </c>
      <c r="BR70" s="66" t="s">
        <v>166</v>
      </c>
      <c r="BS70" s="66" t="s">
        <v>166</v>
      </c>
      <c r="BT70" s="66" t="s">
        <v>166</v>
      </c>
      <c r="BU70" s="66" t="s">
        <v>166</v>
      </c>
      <c r="BV70" s="66" t="s">
        <v>165</v>
      </c>
      <c r="BW70" s="66" t="s">
        <v>167</v>
      </c>
      <c r="BX70" s="66" t="s">
        <v>166</v>
      </c>
      <c r="BY70" s="66" t="s">
        <v>166</v>
      </c>
      <c r="BZ70" s="66" t="s">
        <v>166</v>
      </c>
      <c r="CA70" s="66" t="s">
        <v>166</v>
      </c>
      <c r="CB70" s="66" t="s">
        <v>165</v>
      </c>
      <c r="CC70" s="66" t="s">
        <v>166</v>
      </c>
      <c r="CD70" s="66" t="s">
        <v>166</v>
      </c>
      <c r="CE70" s="66" t="s">
        <v>166</v>
      </c>
      <c r="CF70" s="66" t="s">
        <v>166</v>
      </c>
      <c r="CG70" s="66" t="s">
        <v>166</v>
      </c>
      <c r="CH70" s="66" t="s">
        <v>166</v>
      </c>
      <c r="CI70" s="66" t="s">
        <v>166</v>
      </c>
      <c r="CJ70" s="66" t="s">
        <v>166</v>
      </c>
      <c r="CK70" s="66" t="s">
        <v>166</v>
      </c>
      <c r="CL70" s="66" t="s">
        <v>166</v>
      </c>
      <c r="CM70" s="66" t="s">
        <v>165</v>
      </c>
      <c r="CN70" s="66" t="s">
        <v>166</v>
      </c>
      <c r="CO70" s="66" t="s">
        <v>166</v>
      </c>
      <c r="CP70" s="66" t="s">
        <v>166</v>
      </c>
      <c r="CQ70" s="66" t="s">
        <v>166</v>
      </c>
      <c r="CR70" s="66" t="s">
        <v>166</v>
      </c>
      <c r="CS70" s="66" t="s">
        <v>166</v>
      </c>
      <c r="CT70" s="66" t="s">
        <v>165</v>
      </c>
      <c r="CU70" s="66" t="s">
        <v>166</v>
      </c>
      <c r="CV70" s="66" t="s">
        <v>166</v>
      </c>
      <c r="CW70" s="66" t="s">
        <v>166</v>
      </c>
      <c r="CX70" s="66" t="s">
        <v>166</v>
      </c>
      <c r="CY70" s="66" t="s">
        <v>166</v>
      </c>
      <c r="CZ70" s="66" t="s">
        <v>166</v>
      </c>
      <c r="DA70" s="66" t="s">
        <v>166</v>
      </c>
      <c r="DB70" s="66" t="s">
        <v>166</v>
      </c>
      <c r="DC70" s="66" t="s">
        <v>166</v>
      </c>
      <c r="DD70" s="66" t="s">
        <v>165</v>
      </c>
      <c r="DE70" s="66" t="s">
        <v>165</v>
      </c>
      <c r="DF70" s="66" t="s">
        <v>165</v>
      </c>
      <c r="DG70" s="66" t="s">
        <v>166</v>
      </c>
      <c r="DH70" s="66" t="s">
        <v>166</v>
      </c>
      <c r="DI70" s="66" t="s">
        <v>166</v>
      </c>
      <c r="DJ70" s="66" t="s">
        <v>165</v>
      </c>
      <c r="DK70" s="66" t="s">
        <v>166</v>
      </c>
      <c r="DL70" s="66" t="s">
        <v>166</v>
      </c>
      <c r="DM70" s="66" t="s">
        <v>166</v>
      </c>
      <c r="DN70" s="66" t="s">
        <v>166</v>
      </c>
      <c r="DO70" s="66" t="s">
        <v>165</v>
      </c>
      <c r="DP70" s="66" t="s">
        <v>165</v>
      </c>
      <c r="DQ70" s="66"/>
    </row>
    <row r="71" spans="1:121" x14ac:dyDescent="0.25">
      <c r="A71" s="46" t="str">
        <f>IF('[1]Panel Profiles'!A71&lt;&gt;"",'[1]Panel Profiles'!A71,"")</f>
        <v>PR230</v>
      </c>
      <c r="B71" s="46" t="str">
        <f>IF('[1]Panel Profiles'!B71&lt;&gt;"",'[1]Panel Profiles'!B71,"")</f>
        <v>PR321-32</v>
      </c>
      <c r="C71" s="63" t="s">
        <v>166</v>
      </c>
      <c r="D71" s="66" t="s">
        <v>166</v>
      </c>
      <c r="E71" s="66" t="s">
        <v>167</v>
      </c>
      <c r="F71" s="66" t="s">
        <v>166</v>
      </c>
      <c r="G71" s="66" t="s">
        <v>166</v>
      </c>
      <c r="H71" s="66" t="s">
        <v>166</v>
      </c>
      <c r="I71" s="66" t="s">
        <v>165</v>
      </c>
      <c r="J71" s="66" t="s">
        <v>165</v>
      </c>
      <c r="K71" s="66" t="s">
        <v>167</v>
      </c>
      <c r="L71" s="66" t="s">
        <v>165</v>
      </c>
      <c r="M71" s="66" t="s">
        <v>166</v>
      </c>
      <c r="N71" s="66" t="s">
        <v>167</v>
      </c>
      <c r="O71" s="66" t="s">
        <v>166</v>
      </c>
      <c r="P71" s="66" t="s">
        <v>167</v>
      </c>
      <c r="Q71" s="66" t="s">
        <v>167</v>
      </c>
      <c r="R71" s="66" t="s">
        <v>167</v>
      </c>
      <c r="S71" s="66" t="s">
        <v>166</v>
      </c>
      <c r="T71" s="66" t="s">
        <v>167</v>
      </c>
      <c r="U71" s="66" t="s">
        <v>167</v>
      </c>
      <c r="V71" s="66" t="s">
        <v>165</v>
      </c>
      <c r="W71" s="66" t="s">
        <v>166</v>
      </c>
      <c r="X71" s="66" t="s">
        <v>167</v>
      </c>
      <c r="Y71" s="66" t="s">
        <v>166</v>
      </c>
      <c r="Z71" s="66" t="s">
        <v>165</v>
      </c>
      <c r="AA71" s="66" t="s">
        <v>166</v>
      </c>
      <c r="AB71" s="66" t="s">
        <v>167</v>
      </c>
      <c r="AC71" s="66" t="s">
        <v>167</v>
      </c>
      <c r="AD71" s="66" t="s">
        <v>166</v>
      </c>
      <c r="AE71" s="66" t="s">
        <v>166</v>
      </c>
      <c r="AF71" s="66" t="s">
        <v>166</v>
      </c>
      <c r="AG71" s="66" t="s">
        <v>166</v>
      </c>
      <c r="AH71" s="66" t="s">
        <v>165</v>
      </c>
      <c r="AI71" s="66" t="s">
        <v>166</v>
      </c>
      <c r="AJ71" s="66" t="s">
        <v>165</v>
      </c>
      <c r="AK71" s="66" t="s">
        <v>166</v>
      </c>
      <c r="AL71" s="66" t="s">
        <v>167</v>
      </c>
      <c r="AM71" s="66" t="s">
        <v>167</v>
      </c>
      <c r="AN71" s="66" t="s">
        <v>166</v>
      </c>
      <c r="AO71" s="66" t="s">
        <v>166</v>
      </c>
      <c r="AP71" s="66" t="s">
        <v>166</v>
      </c>
      <c r="AQ71" s="66" t="s">
        <v>166</v>
      </c>
      <c r="AR71" s="66" t="s">
        <v>166</v>
      </c>
      <c r="AS71" s="66" t="s">
        <v>166</v>
      </c>
      <c r="AT71" s="66" t="s">
        <v>167</v>
      </c>
      <c r="AU71" s="66" t="s">
        <v>165</v>
      </c>
      <c r="AV71" s="66" t="s">
        <v>165</v>
      </c>
      <c r="AW71" s="66" t="s">
        <v>166</v>
      </c>
      <c r="AX71" s="66" t="s">
        <v>166</v>
      </c>
      <c r="AY71" s="66" t="s">
        <v>166</v>
      </c>
      <c r="AZ71" s="66" t="s">
        <v>166</v>
      </c>
      <c r="BA71" s="66" t="s">
        <v>166</v>
      </c>
      <c r="BB71" s="66" t="s">
        <v>166</v>
      </c>
      <c r="BC71" s="66" t="s">
        <v>166</v>
      </c>
      <c r="BD71" s="66" t="s">
        <v>166</v>
      </c>
      <c r="BE71" s="66" t="s">
        <v>167</v>
      </c>
      <c r="BF71" s="66" t="s">
        <v>166</v>
      </c>
      <c r="BG71" s="66" t="s">
        <v>166</v>
      </c>
      <c r="BH71" s="66" t="s">
        <v>166</v>
      </c>
      <c r="BI71" s="66" t="s">
        <v>165</v>
      </c>
      <c r="BJ71" s="66" t="s">
        <v>165</v>
      </c>
      <c r="BK71" s="66" t="s">
        <v>166</v>
      </c>
      <c r="BL71" s="66" t="s">
        <v>165</v>
      </c>
      <c r="BM71" s="66" t="s">
        <v>166</v>
      </c>
      <c r="BN71" s="66" t="s">
        <v>166</v>
      </c>
      <c r="BO71" s="66" t="s">
        <v>166</v>
      </c>
      <c r="BP71" s="66" t="s">
        <v>166</v>
      </c>
      <c r="BQ71" s="66" t="s">
        <v>165</v>
      </c>
      <c r="BR71" s="66" t="s">
        <v>166</v>
      </c>
      <c r="BS71" s="66" t="s">
        <v>166</v>
      </c>
      <c r="BT71" s="66" t="s">
        <v>166</v>
      </c>
      <c r="BU71" s="66" t="s">
        <v>166</v>
      </c>
      <c r="BV71" s="66" t="s">
        <v>166</v>
      </c>
      <c r="BW71" s="66" t="s">
        <v>167</v>
      </c>
      <c r="BX71" s="66" t="s">
        <v>166</v>
      </c>
      <c r="BY71" s="66" t="s">
        <v>166</v>
      </c>
      <c r="BZ71" s="66" t="s">
        <v>166</v>
      </c>
      <c r="CA71" s="66" t="s">
        <v>166</v>
      </c>
      <c r="CB71" s="66" t="s">
        <v>166</v>
      </c>
      <c r="CC71" s="66" t="s">
        <v>166</v>
      </c>
      <c r="CD71" s="66" t="s">
        <v>166</v>
      </c>
      <c r="CE71" s="66" t="s">
        <v>166</v>
      </c>
      <c r="CF71" s="66" t="s">
        <v>166</v>
      </c>
      <c r="CG71" s="66" t="s">
        <v>166</v>
      </c>
      <c r="CH71" s="66" t="s">
        <v>166</v>
      </c>
      <c r="CI71" s="66" t="s">
        <v>166</v>
      </c>
      <c r="CJ71" s="66" t="s">
        <v>166</v>
      </c>
      <c r="CK71" s="66" t="s">
        <v>166</v>
      </c>
      <c r="CL71" s="66" t="s">
        <v>166</v>
      </c>
      <c r="CM71" s="66" t="s">
        <v>166</v>
      </c>
      <c r="CN71" s="66" t="s">
        <v>166</v>
      </c>
      <c r="CO71" s="66" t="s">
        <v>166</v>
      </c>
      <c r="CP71" s="66" t="s">
        <v>166</v>
      </c>
      <c r="CQ71" s="66" t="s">
        <v>166</v>
      </c>
      <c r="CR71" s="66" t="s">
        <v>166</v>
      </c>
      <c r="CS71" s="66" t="s">
        <v>166</v>
      </c>
      <c r="CT71" s="66" t="s">
        <v>165</v>
      </c>
      <c r="CU71" s="66" t="s">
        <v>166</v>
      </c>
      <c r="CV71" s="66" t="s">
        <v>166</v>
      </c>
      <c r="CW71" s="66" t="s">
        <v>166</v>
      </c>
      <c r="CX71" s="66" t="s">
        <v>166</v>
      </c>
      <c r="CY71" s="66" t="s">
        <v>166</v>
      </c>
      <c r="CZ71" s="66" t="s">
        <v>166</v>
      </c>
      <c r="DA71" s="66" t="s">
        <v>166</v>
      </c>
      <c r="DB71" s="66" t="s">
        <v>166</v>
      </c>
      <c r="DC71" s="66" t="s">
        <v>166</v>
      </c>
      <c r="DD71" s="66" t="s">
        <v>166</v>
      </c>
      <c r="DE71" s="66" t="s">
        <v>165</v>
      </c>
      <c r="DF71" s="66" t="s">
        <v>166</v>
      </c>
      <c r="DG71" s="66" t="s">
        <v>166</v>
      </c>
      <c r="DH71" s="66" t="s">
        <v>166</v>
      </c>
      <c r="DI71" s="66" t="s">
        <v>166</v>
      </c>
      <c r="DJ71" s="66" t="s">
        <v>165</v>
      </c>
      <c r="DK71" s="66" t="s">
        <v>166</v>
      </c>
      <c r="DL71" s="66" t="s">
        <v>166</v>
      </c>
      <c r="DM71" s="66" t="s">
        <v>166</v>
      </c>
      <c r="DN71" s="66" t="s">
        <v>166</v>
      </c>
      <c r="DO71" s="66" t="s">
        <v>167</v>
      </c>
      <c r="DP71" s="66" t="s">
        <v>167</v>
      </c>
      <c r="DQ71" s="66"/>
    </row>
    <row r="72" spans="1:121" x14ac:dyDescent="0.25">
      <c r="A72" s="49" t="str">
        <f>IF('[1]Panel Profiles'!A72&lt;&gt;"",'[1]Panel Profiles'!A72,"")</f>
        <v>PR248</v>
      </c>
      <c r="B72" s="49" t="str">
        <f>IF('[1]Panel Profiles'!B72&lt;&gt;"",'[1]Panel Profiles'!B72,"")</f>
        <v>PR322-25</v>
      </c>
      <c r="C72" s="60" t="s">
        <v>165</v>
      </c>
      <c r="D72" s="61" t="s">
        <v>165</v>
      </c>
      <c r="E72" s="61" t="s">
        <v>165</v>
      </c>
      <c r="F72" s="61" t="s">
        <v>165</v>
      </c>
      <c r="G72" s="61" t="s">
        <v>165</v>
      </c>
      <c r="H72" s="61" t="s">
        <v>165</v>
      </c>
      <c r="I72" s="61" t="s">
        <v>165</v>
      </c>
      <c r="J72" s="61" t="s">
        <v>165</v>
      </c>
      <c r="K72" s="61" t="s">
        <v>165</v>
      </c>
      <c r="L72" s="61" t="s">
        <v>165</v>
      </c>
      <c r="M72" s="61" t="s">
        <v>165</v>
      </c>
      <c r="N72" s="61" t="s">
        <v>165</v>
      </c>
      <c r="O72" s="61" t="s">
        <v>165</v>
      </c>
      <c r="P72" s="61" t="s">
        <v>165</v>
      </c>
      <c r="Q72" s="61" t="s">
        <v>165</v>
      </c>
      <c r="R72" s="61" t="s">
        <v>165</v>
      </c>
      <c r="S72" s="61" t="s">
        <v>165</v>
      </c>
      <c r="T72" s="61" t="s">
        <v>165</v>
      </c>
      <c r="U72" s="61" t="s">
        <v>165</v>
      </c>
      <c r="V72" s="61" t="s">
        <v>165</v>
      </c>
      <c r="W72" s="61" t="s">
        <v>165</v>
      </c>
      <c r="X72" s="61" t="s">
        <v>165</v>
      </c>
      <c r="Y72" s="61" t="s">
        <v>165</v>
      </c>
      <c r="Z72" s="61" t="s">
        <v>165</v>
      </c>
      <c r="AA72" s="61" t="s">
        <v>165</v>
      </c>
      <c r="AB72" s="61" t="s">
        <v>165</v>
      </c>
      <c r="AC72" s="61" t="s">
        <v>165</v>
      </c>
      <c r="AD72" s="61" t="s">
        <v>165</v>
      </c>
      <c r="AE72" s="61" t="s">
        <v>165</v>
      </c>
      <c r="AF72" s="61" t="s">
        <v>165</v>
      </c>
      <c r="AG72" s="61" t="s">
        <v>165</v>
      </c>
      <c r="AH72" s="61" t="s">
        <v>165</v>
      </c>
      <c r="AI72" s="61" t="s">
        <v>165</v>
      </c>
      <c r="AJ72" s="61" t="s">
        <v>165</v>
      </c>
      <c r="AK72" s="61" t="s">
        <v>165</v>
      </c>
      <c r="AL72" s="61" t="s">
        <v>165</v>
      </c>
      <c r="AM72" s="61" t="s">
        <v>165</v>
      </c>
      <c r="AN72" s="61" t="s">
        <v>165</v>
      </c>
      <c r="AO72" s="61" t="s">
        <v>165</v>
      </c>
      <c r="AP72" s="61" t="s">
        <v>165</v>
      </c>
      <c r="AQ72" s="61" t="s">
        <v>165</v>
      </c>
      <c r="AR72" s="61" t="s">
        <v>166</v>
      </c>
      <c r="AS72" s="61" t="s">
        <v>165</v>
      </c>
      <c r="AT72" s="61" t="s">
        <v>165</v>
      </c>
      <c r="AU72" s="61" t="s">
        <v>165</v>
      </c>
      <c r="AV72" s="61" t="s">
        <v>165</v>
      </c>
      <c r="AW72" s="61" t="s">
        <v>165</v>
      </c>
      <c r="AX72" s="61" t="s">
        <v>165</v>
      </c>
      <c r="AY72" s="61" t="s">
        <v>165</v>
      </c>
      <c r="AZ72" s="61" t="s">
        <v>165</v>
      </c>
      <c r="BA72" s="61" t="s">
        <v>165</v>
      </c>
      <c r="BB72" s="61" t="s">
        <v>165</v>
      </c>
      <c r="BC72" s="61" t="s">
        <v>165</v>
      </c>
      <c r="BD72" s="61" t="s">
        <v>165</v>
      </c>
      <c r="BE72" s="61" t="s">
        <v>165</v>
      </c>
      <c r="BF72" s="61" t="s">
        <v>166</v>
      </c>
      <c r="BG72" s="61" t="s">
        <v>165</v>
      </c>
      <c r="BH72" s="61" t="s">
        <v>165</v>
      </c>
      <c r="BI72" s="61" t="s">
        <v>165</v>
      </c>
      <c r="BJ72" s="61" t="s">
        <v>165</v>
      </c>
      <c r="BK72" s="61" t="s">
        <v>165</v>
      </c>
      <c r="BL72" s="61" t="s">
        <v>165</v>
      </c>
      <c r="BM72" s="61" t="s">
        <v>165</v>
      </c>
      <c r="BN72" s="61" t="s">
        <v>165</v>
      </c>
      <c r="BO72" s="61" t="s">
        <v>165</v>
      </c>
      <c r="BP72" s="61" t="s">
        <v>165</v>
      </c>
      <c r="BQ72" s="61" t="s">
        <v>165</v>
      </c>
      <c r="BR72" s="61" t="s">
        <v>165</v>
      </c>
      <c r="BS72" s="61" t="s">
        <v>165</v>
      </c>
      <c r="BT72" s="61" t="s">
        <v>165</v>
      </c>
      <c r="BU72" s="61" t="s">
        <v>165</v>
      </c>
      <c r="BV72" s="61" t="s">
        <v>165</v>
      </c>
      <c r="BW72" s="61" t="s">
        <v>165</v>
      </c>
      <c r="BX72" s="61" t="s">
        <v>165</v>
      </c>
      <c r="BY72" s="61" t="s">
        <v>165</v>
      </c>
      <c r="BZ72" s="61" t="s">
        <v>165</v>
      </c>
      <c r="CA72" s="61" t="s">
        <v>165</v>
      </c>
      <c r="CB72" s="61" t="s">
        <v>165</v>
      </c>
      <c r="CC72" s="61" t="s">
        <v>165</v>
      </c>
      <c r="CD72" s="61" t="s">
        <v>165</v>
      </c>
      <c r="CE72" s="61" t="s">
        <v>165</v>
      </c>
      <c r="CF72" s="61" t="s">
        <v>165</v>
      </c>
      <c r="CG72" s="61" t="s">
        <v>165</v>
      </c>
      <c r="CH72" s="61" t="s">
        <v>165</v>
      </c>
      <c r="CI72" s="61" t="s">
        <v>165</v>
      </c>
      <c r="CJ72" s="61" t="s">
        <v>165</v>
      </c>
      <c r="CK72" s="61" t="s">
        <v>165</v>
      </c>
      <c r="CL72" s="61" t="s">
        <v>165</v>
      </c>
      <c r="CM72" s="61" t="s">
        <v>165</v>
      </c>
      <c r="CN72" s="61" t="s">
        <v>165</v>
      </c>
      <c r="CO72" s="61" t="s">
        <v>165</v>
      </c>
      <c r="CP72" s="61" t="s">
        <v>165</v>
      </c>
      <c r="CQ72" s="61" t="s">
        <v>165</v>
      </c>
      <c r="CR72" s="61" t="s">
        <v>165</v>
      </c>
      <c r="CS72" s="61" t="s">
        <v>165</v>
      </c>
      <c r="CT72" s="61" t="s">
        <v>165</v>
      </c>
      <c r="CU72" s="61" t="s">
        <v>165</v>
      </c>
      <c r="CV72" s="61" t="s">
        <v>165</v>
      </c>
      <c r="CW72" s="61" t="s">
        <v>165</v>
      </c>
      <c r="CX72" s="61" t="s">
        <v>165</v>
      </c>
      <c r="CY72" s="61" t="s">
        <v>165</v>
      </c>
      <c r="CZ72" s="61" t="s">
        <v>165</v>
      </c>
      <c r="DA72" s="61" t="s">
        <v>165</v>
      </c>
      <c r="DB72" s="61" t="s">
        <v>165</v>
      </c>
      <c r="DC72" s="61" t="s">
        <v>165</v>
      </c>
      <c r="DD72" s="61" t="s">
        <v>165</v>
      </c>
      <c r="DE72" s="61" t="s">
        <v>165</v>
      </c>
      <c r="DF72" s="61" t="s">
        <v>165</v>
      </c>
      <c r="DG72" s="61" t="s">
        <v>165</v>
      </c>
      <c r="DH72" s="61" t="s">
        <v>165</v>
      </c>
      <c r="DI72" s="61" t="s">
        <v>165</v>
      </c>
      <c r="DJ72" s="61" t="s">
        <v>165</v>
      </c>
      <c r="DK72" s="61" t="s">
        <v>165</v>
      </c>
      <c r="DL72" s="61" t="s">
        <v>165</v>
      </c>
      <c r="DM72" s="61" t="s">
        <v>165</v>
      </c>
      <c r="DN72" s="61" t="s">
        <v>165</v>
      </c>
      <c r="DO72" s="61" t="s">
        <v>165</v>
      </c>
      <c r="DP72" s="61" t="s">
        <v>165</v>
      </c>
      <c r="DQ72" s="61"/>
    </row>
    <row r="73" spans="1:121" x14ac:dyDescent="0.25">
      <c r="A73" s="49" t="str">
        <f>IF('[1]Panel Profiles'!A73&lt;&gt;"",'[1]Panel Profiles'!A73,"")</f>
        <v>PR230</v>
      </c>
      <c r="B73" s="49" t="str">
        <f>IF('[1]Panel Profiles'!B73&lt;&gt;"",'[1]Panel Profiles'!B73,"")</f>
        <v>PR322-32</v>
      </c>
      <c r="C73" s="60" t="s">
        <v>165</v>
      </c>
      <c r="D73" s="61" t="s">
        <v>165</v>
      </c>
      <c r="E73" s="61" t="s">
        <v>165</v>
      </c>
      <c r="F73" s="61" t="s">
        <v>165</v>
      </c>
      <c r="G73" s="61" t="s">
        <v>165</v>
      </c>
      <c r="H73" s="61" t="s">
        <v>165</v>
      </c>
      <c r="I73" s="61" t="s">
        <v>165</v>
      </c>
      <c r="J73" s="61" t="s">
        <v>165</v>
      </c>
      <c r="K73" s="61" t="s">
        <v>165</v>
      </c>
      <c r="L73" s="61" t="s">
        <v>165</v>
      </c>
      <c r="M73" s="61" t="s">
        <v>165</v>
      </c>
      <c r="N73" s="61" t="s">
        <v>165</v>
      </c>
      <c r="O73" s="61" t="s">
        <v>165</v>
      </c>
      <c r="P73" s="61" t="s">
        <v>165</v>
      </c>
      <c r="Q73" s="61" t="s">
        <v>165</v>
      </c>
      <c r="R73" s="61" t="s">
        <v>165</v>
      </c>
      <c r="S73" s="61" t="s">
        <v>165</v>
      </c>
      <c r="T73" s="61" t="s">
        <v>165</v>
      </c>
      <c r="U73" s="61" t="s">
        <v>165</v>
      </c>
      <c r="V73" s="61" t="s">
        <v>165</v>
      </c>
      <c r="W73" s="61" t="s">
        <v>165</v>
      </c>
      <c r="X73" s="61" t="s">
        <v>165</v>
      </c>
      <c r="Y73" s="61" t="s">
        <v>165</v>
      </c>
      <c r="Z73" s="61" t="s">
        <v>165</v>
      </c>
      <c r="AA73" s="61" t="s">
        <v>165</v>
      </c>
      <c r="AB73" s="61" t="s">
        <v>165</v>
      </c>
      <c r="AC73" s="61" t="s">
        <v>165</v>
      </c>
      <c r="AD73" s="61" t="s">
        <v>165</v>
      </c>
      <c r="AE73" s="61" t="s">
        <v>165</v>
      </c>
      <c r="AF73" s="61" t="s">
        <v>165</v>
      </c>
      <c r="AG73" s="61" t="s">
        <v>165</v>
      </c>
      <c r="AH73" s="61" t="s">
        <v>165</v>
      </c>
      <c r="AI73" s="61" t="s">
        <v>165</v>
      </c>
      <c r="AJ73" s="61" t="s">
        <v>165</v>
      </c>
      <c r="AK73" s="61" t="s">
        <v>165</v>
      </c>
      <c r="AL73" s="61" t="s">
        <v>165</v>
      </c>
      <c r="AM73" s="61" t="s">
        <v>165</v>
      </c>
      <c r="AN73" s="61" t="s">
        <v>165</v>
      </c>
      <c r="AO73" s="61" t="s">
        <v>165</v>
      </c>
      <c r="AP73" s="61" t="s">
        <v>165</v>
      </c>
      <c r="AQ73" s="61" t="s">
        <v>165</v>
      </c>
      <c r="AR73" s="61" t="s">
        <v>166</v>
      </c>
      <c r="AS73" s="61" t="s">
        <v>165</v>
      </c>
      <c r="AT73" s="61" t="s">
        <v>165</v>
      </c>
      <c r="AU73" s="61" t="s">
        <v>165</v>
      </c>
      <c r="AV73" s="61" t="s">
        <v>165</v>
      </c>
      <c r="AW73" s="61" t="s">
        <v>165</v>
      </c>
      <c r="AX73" s="61" t="s">
        <v>165</v>
      </c>
      <c r="AY73" s="61" t="s">
        <v>165</v>
      </c>
      <c r="AZ73" s="61" t="s">
        <v>165</v>
      </c>
      <c r="BA73" s="61" t="s">
        <v>165</v>
      </c>
      <c r="BB73" s="61" t="s">
        <v>165</v>
      </c>
      <c r="BC73" s="61" t="s">
        <v>165</v>
      </c>
      <c r="BD73" s="61" t="s">
        <v>165</v>
      </c>
      <c r="BE73" s="61" t="s">
        <v>165</v>
      </c>
      <c r="BF73" s="61" t="s">
        <v>166</v>
      </c>
      <c r="BG73" s="61" t="s">
        <v>165</v>
      </c>
      <c r="BH73" s="61" t="s">
        <v>165</v>
      </c>
      <c r="BI73" s="61" t="s">
        <v>165</v>
      </c>
      <c r="BJ73" s="61" t="s">
        <v>165</v>
      </c>
      <c r="BK73" s="61" t="s">
        <v>165</v>
      </c>
      <c r="BL73" s="61" t="s">
        <v>165</v>
      </c>
      <c r="BM73" s="61" t="s">
        <v>165</v>
      </c>
      <c r="BN73" s="61" t="s">
        <v>165</v>
      </c>
      <c r="BO73" s="61" t="s">
        <v>165</v>
      </c>
      <c r="BP73" s="61" t="s">
        <v>165</v>
      </c>
      <c r="BQ73" s="61" t="s">
        <v>165</v>
      </c>
      <c r="BR73" s="61" t="s">
        <v>165</v>
      </c>
      <c r="BS73" s="61" t="s">
        <v>165</v>
      </c>
      <c r="BT73" s="61" t="s">
        <v>165</v>
      </c>
      <c r="BU73" s="61" t="s">
        <v>165</v>
      </c>
      <c r="BV73" s="61" t="s">
        <v>165</v>
      </c>
      <c r="BW73" s="61" t="s">
        <v>165</v>
      </c>
      <c r="BX73" s="61" t="s">
        <v>165</v>
      </c>
      <c r="BY73" s="61" t="s">
        <v>165</v>
      </c>
      <c r="BZ73" s="61" t="s">
        <v>165</v>
      </c>
      <c r="CA73" s="61" t="s">
        <v>165</v>
      </c>
      <c r="CB73" s="61" t="s">
        <v>165</v>
      </c>
      <c r="CC73" s="61" t="s">
        <v>165</v>
      </c>
      <c r="CD73" s="61" t="s">
        <v>165</v>
      </c>
      <c r="CE73" s="61" t="s">
        <v>165</v>
      </c>
      <c r="CF73" s="61" t="s">
        <v>165</v>
      </c>
      <c r="CG73" s="61" t="s">
        <v>165</v>
      </c>
      <c r="CH73" s="61" t="s">
        <v>165</v>
      </c>
      <c r="CI73" s="61" t="s">
        <v>165</v>
      </c>
      <c r="CJ73" s="61" t="s">
        <v>165</v>
      </c>
      <c r="CK73" s="61" t="s">
        <v>165</v>
      </c>
      <c r="CL73" s="61" t="s">
        <v>165</v>
      </c>
      <c r="CM73" s="61" t="s">
        <v>165</v>
      </c>
      <c r="CN73" s="61" t="s">
        <v>165</v>
      </c>
      <c r="CO73" s="61" t="s">
        <v>165</v>
      </c>
      <c r="CP73" s="61" t="s">
        <v>165</v>
      </c>
      <c r="CQ73" s="61" t="s">
        <v>165</v>
      </c>
      <c r="CR73" s="61" t="s">
        <v>165</v>
      </c>
      <c r="CS73" s="61" t="s">
        <v>165</v>
      </c>
      <c r="CT73" s="61" t="s">
        <v>165</v>
      </c>
      <c r="CU73" s="61" t="s">
        <v>165</v>
      </c>
      <c r="CV73" s="61" t="s">
        <v>165</v>
      </c>
      <c r="CW73" s="61" t="s">
        <v>165</v>
      </c>
      <c r="CX73" s="61" t="s">
        <v>165</v>
      </c>
      <c r="CY73" s="61" t="s">
        <v>165</v>
      </c>
      <c r="CZ73" s="61" t="s">
        <v>165</v>
      </c>
      <c r="DA73" s="61" t="s">
        <v>165</v>
      </c>
      <c r="DB73" s="61" t="s">
        <v>165</v>
      </c>
      <c r="DC73" s="61" t="s">
        <v>165</v>
      </c>
      <c r="DD73" s="61" t="s">
        <v>165</v>
      </c>
      <c r="DE73" s="61" t="s">
        <v>165</v>
      </c>
      <c r="DF73" s="61" t="s">
        <v>165</v>
      </c>
      <c r="DG73" s="61" t="s">
        <v>165</v>
      </c>
      <c r="DH73" s="61" t="s">
        <v>165</v>
      </c>
      <c r="DI73" s="61" t="s">
        <v>165</v>
      </c>
      <c r="DJ73" s="61" t="s">
        <v>165</v>
      </c>
      <c r="DK73" s="61" t="s">
        <v>165</v>
      </c>
      <c r="DL73" s="61" t="s">
        <v>165</v>
      </c>
      <c r="DM73" s="61" t="s">
        <v>165</v>
      </c>
      <c r="DN73" s="61" t="s">
        <v>165</v>
      </c>
      <c r="DO73" s="61" t="s">
        <v>165</v>
      </c>
      <c r="DP73" s="61" t="s">
        <v>165</v>
      </c>
      <c r="DQ73" s="61"/>
    </row>
    <row r="74" spans="1:121" x14ac:dyDescent="0.25">
      <c r="A74" s="49" t="str">
        <f>IF('[1]Panel Profiles'!A74&lt;&gt;"",'[1]Panel Profiles'!A74,"")</f>
        <v>PR247</v>
      </c>
      <c r="B74" s="49" t="str">
        <f>IF('[1]Panel Profiles'!B74&lt;&gt;"",'[1]Panel Profiles'!B74,"")</f>
        <v>PR322-38</v>
      </c>
      <c r="C74" s="60" t="s">
        <v>165</v>
      </c>
      <c r="D74" s="61" t="s">
        <v>165</v>
      </c>
      <c r="E74" s="61" t="s">
        <v>165</v>
      </c>
      <c r="F74" s="61" t="s">
        <v>165</v>
      </c>
      <c r="G74" s="61" t="s">
        <v>165</v>
      </c>
      <c r="H74" s="61" t="s">
        <v>165</v>
      </c>
      <c r="I74" s="61" t="s">
        <v>165</v>
      </c>
      <c r="J74" s="61" t="s">
        <v>165</v>
      </c>
      <c r="K74" s="61" t="s">
        <v>165</v>
      </c>
      <c r="L74" s="61" t="s">
        <v>165</v>
      </c>
      <c r="M74" s="61" t="s">
        <v>165</v>
      </c>
      <c r="N74" s="61" t="s">
        <v>165</v>
      </c>
      <c r="O74" s="61" t="s">
        <v>165</v>
      </c>
      <c r="P74" s="61" t="s">
        <v>165</v>
      </c>
      <c r="Q74" s="61" t="s">
        <v>165</v>
      </c>
      <c r="R74" s="61" t="s">
        <v>165</v>
      </c>
      <c r="S74" s="61" t="s">
        <v>165</v>
      </c>
      <c r="T74" s="61" t="s">
        <v>165</v>
      </c>
      <c r="U74" s="61" t="s">
        <v>165</v>
      </c>
      <c r="V74" s="61" t="s">
        <v>165</v>
      </c>
      <c r="W74" s="61" t="s">
        <v>165</v>
      </c>
      <c r="X74" s="61" t="s">
        <v>165</v>
      </c>
      <c r="Y74" s="61" t="s">
        <v>165</v>
      </c>
      <c r="Z74" s="61" t="s">
        <v>165</v>
      </c>
      <c r="AA74" s="61" t="s">
        <v>165</v>
      </c>
      <c r="AB74" s="61" t="s">
        <v>165</v>
      </c>
      <c r="AC74" s="61" t="s">
        <v>165</v>
      </c>
      <c r="AD74" s="61" t="s">
        <v>165</v>
      </c>
      <c r="AE74" s="61" t="s">
        <v>165</v>
      </c>
      <c r="AF74" s="61" t="s">
        <v>165</v>
      </c>
      <c r="AG74" s="61" t="s">
        <v>165</v>
      </c>
      <c r="AH74" s="61" t="s">
        <v>165</v>
      </c>
      <c r="AI74" s="61" t="s">
        <v>165</v>
      </c>
      <c r="AJ74" s="61" t="s">
        <v>165</v>
      </c>
      <c r="AK74" s="61" t="s">
        <v>165</v>
      </c>
      <c r="AL74" s="61" t="s">
        <v>165</v>
      </c>
      <c r="AM74" s="61" t="s">
        <v>165</v>
      </c>
      <c r="AN74" s="61" t="s">
        <v>165</v>
      </c>
      <c r="AO74" s="61" t="s">
        <v>165</v>
      </c>
      <c r="AP74" s="61" t="s">
        <v>165</v>
      </c>
      <c r="AQ74" s="61" t="s">
        <v>165</v>
      </c>
      <c r="AR74" s="61" t="s">
        <v>166</v>
      </c>
      <c r="AS74" s="61" t="s">
        <v>165</v>
      </c>
      <c r="AT74" s="61" t="s">
        <v>165</v>
      </c>
      <c r="AU74" s="61" t="s">
        <v>165</v>
      </c>
      <c r="AV74" s="61" t="s">
        <v>165</v>
      </c>
      <c r="AW74" s="61" t="s">
        <v>165</v>
      </c>
      <c r="AX74" s="61" t="s">
        <v>165</v>
      </c>
      <c r="AY74" s="61" t="s">
        <v>165</v>
      </c>
      <c r="AZ74" s="61" t="s">
        <v>165</v>
      </c>
      <c r="BA74" s="61" t="s">
        <v>165</v>
      </c>
      <c r="BB74" s="61" t="s">
        <v>165</v>
      </c>
      <c r="BC74" s="61" t="s">
        <v>165</v>
      </c>
      <c r="BD74" s="61" t="s">
        <v>165</v>
      </c>
      <c r="BE74" s="61" t="s">
        <v>165</v>
      </c>
      <c r="BF74" s="61" t="s">
        <v>166</v>
      </c>
      <c r="BG74" s="61" t="s">
        <v>165</v>
      </c>
      <c r="BH74" s="61" t="s">
        <v>165</v>
      </c>
      <c r="BI74" s="61" t="s">
        <v>165</v>
      </c>
      <c r="BJ74" s="61" t="s">
        <v>165</v>
      </c>
      <c r="BK74" s="61" t="s">
        <v>165</v>
      </c>
      <c r="BL74" s="61" t="s">
        <v>165</v>
      </c>
      <c r="BM74" s="61" t="s">
        <v>165</v>
      </c>
      <c r="BN74" s="61" t="s">
        <v>165</v>
      </c>
      <c r="BO74" s="61" t="s">
        <v>165</v>
      </c>
      <c r="BP74" s="61" t="s">
        <v>165</v>
      </c>
      <c r="BQ74" s="61" t="s">
        <v>165</v>
      </c>
      <c r="BR74" s="61" t="s">
        <v>165</v>
      </c>
      <c r="BS74" s="61" t="s">
        <v>165</v>
      </c>
      <c r="BT74" s="61" t="s">
        <v>165</v>
      </c>
      <c r="BU74" s="61" t="s">
        <v>165</v>
      </c>
      <c r="BV74" s="61" t="s">
        <v>165</v>
      </c>
      <c r="BW74" s="61" t="s">
        <v>165</v>
      </c>
      <c r="BX74" s="61" t="s">
        <v>165</v>
      </c>
      <c r="BY74" s="61" t="s">
        <v>165</v>
      </c>
      <c r="BZ74" s="61" t="s">
        <v>165</v>
      </c>
      <c r="CA74" s="61" t="s">
        <v>165</v>
      </c>
      <c r="CB74" s="61" t="s">
        <v>165</v>
      </c>
      <c r="CC74" s="61" t="s">
        <v>165</v>
      </c>
      <c r="CD74" s="61" t="s">
        <v>165</v>
      </c>
      <c r="CE74" s="61" t="s">
        <v>165</v>
      </c>
      <c r="CF74" s="61" t="s">
        <v>165</v>
      </c>
      <c r="CG74" s="61" t="s">
        <v>165</v>
      </c>
      <c r="CH74" s="61" t="s">
        <v>165</v>
      </c>
      <c r="CI74" s="61" t="s">
        <v>165</v>
      </c>
      <c r="CJ74" s="61" t="s">
        <v>165</v>
      </c>
      <c r="CK74" s="61" t="s">
        <v>165</v>
      </c>
      <c r="CL74" s="61" t="s">
        <v>165</v>
      </c>
      <c r="CM74" s="61" t="s">
        <v>165</v>
      </c>
      <c r="CN74" s="61" t="s">
        <v>165</v>
      </c>
      <c r="CO74" s="61" t="s">
        <v>165</v>
      </c>
      <c r="CP74" s="61" t="s">
        <v>165</v>
      </c>
      <c r="CQ74" s="61" t="s">
        <v>165</v>
      </c>
      <c r="CR74" s="61" t="s">
        <v>165</v>
      </c>
      <c r="CS74" s="61" t="s">
        <v>165</v>
      </c>
      <c r="CT74" s="61" t="s">
        <v>165</v>
      </c>
      <c r="CU74" s="61" t="s">
        <v>165</v>
      </c>
      <c r="CV74" s="61" t="s">
        <v>165</v>
      </c>
      <c r="CW74" s="61" t="s">
        <v>165</v>
      </c>
      <c r="CX74" s="61" t="s">
        <v>165</v>
      </c>
      <c r="CY74" s="61" t="s">
        <v>165</v>
      </c>
      <c r="CZ74" s="61" t="s">
        <v>165</v>
      </c>
      <c r="DA74" s="61" t="s">
        <v>165</v>
      </c>
      <c r="DB74" s="61" t="s">
        <v>165</v>
      </c>
      <c r="DC74" s="61" t="s">
        <v>165</v>
      </c>
      <c r="DD74" s="61" t="s">
        <v>165</v>
      </c>
      <c r="DE74" s="61" t="s">
        <v>165</v>
      </c>
      <c r="DF74" s="61" t="s">
        <v>165</v>
      </c>
      <c r="DG74" s="61" t="s">
        <v>165</v>
      </c>
      <c r="DH74" s="61" t="s">
        <v>165</v>
      </c>
      <c r="DI74" s="61" t="s">
        <v>165</v>
      </c>
      <c r="DJ74" s="61" t="s">
        <v>165</v>
      </c>
      <c r="DK74" s="61" t="s">
        <v>165</v>
      </c>
      <c r="DL74" s="61" t="s">
        <v>165</v>
      </c>
      <c r="DM74" s="61" t="s">
        <v>165</v>
      </c>
      <c r="DN74" s="61" t="s">
        <v>165</v>
      </c>
      <c r="DO74" s="61" t="s">
        <v>165</v>
      </c>
      <c r="DP74" s="61" t="s">
        <v>165</v>
      </c>
      <c r="DQ74" s="61"/>
    </row>
    <row r="75" spans="1:121" x14ac:dyDescent="0.25">
      <c r="A75" s="46" t="str">
        <f>IF('[1]Panel Profiles'!A75&lt;&gt;"",'[1]Panel Profiles'!A75,"")</f>
        <v>PR273</v>
      </c>
      <c r="B75" s="46" t="str">
        <f>IF('[1]Panel Profiles'!B75&lt;&gt;"",'[1]Panel Profiles'!B75,"")</f>
        <v>PR322-32</v>
      </c>
      <c r="C75" s="63" t="s">
        <v>166</v>
      </c>
      <c r="D75" s="66" t="s">
        <v>166</v>
      </c>
      <c r="E75" s="66" t="s">
        <v>167</v>
      </c>
      <c r="F75" s="66" t="s">
        <v>166</v>
      </c>
      <c r="G75" s="66" t="s">
        <v>166</v>
      </c>
      <c r="H75" s="66" t="s">
        <v>166</v>
      </c>
      <c r="I75" s="66" t="s">
        <v>167</v>
      </c>
      <c r="J75" s="66" t="s">
        <v>166</v>
      </c>
      <c r="K75" s="66" t="s">
        <v>167</v>
      </c>
      <c r="L75" s="66" t="s">
        <v>167</v>
      </c>
      <c r="M75" s="66" t="s">
        <v>166</v>
      </c>
      <c r="N75" s="66" t="s">
        <v>167</v>
      </c>
      <c r="O75" s="66" t="s">
        <v>166</v>
      </c>
      <c r="P75" s="66" t="s">
        <v>167</v>
      </c>
      <c r="Q75" s="66" t="s">
        <v>167</v>
      </c>
      <c r="R75" s="66" t="s">
        <v>167</v>
      </c>
      <c r="S75" s="66" t="s">
        <v>166</v>
      </c>
      <c r="T75" s="66" t="s">
        <v>167</v>
      </c>
      <c r="U75" s="66" t="s">
        <v>167</v>
      </c>
      <c r="V75" s="66" t="s">
        <v>167</v>
      </c>
      <c r="W75" s="66" t="s">
        <v>166</v>
      </c>
      <c r="X75" s="66" t="s">
        <v>167</v>
      </c>
      <c r="Y75" s="66" t="s">
        <v>166</v>
      </c>
      <c r="Z75" s="66" t="s">
        <v>167</v>
      </c>
      <c r="AA75" s="66" t="s">
        <v>166</v>
      </c>
      <c r="AB75" s="66" t="s">
        <v>167</v>
      </c>
      <c r="AC75" s="66" t="s">
        <v>167</v>
      </c>
      <c r="AD75" s="66" t="s">
        <v>166</v>
      </c>
      <c r="AE75" s="66" t="s">
        <v>166</v>
      </c>
      <c r="AF75" s="66" t="s">
        <v>166</v>
      </c>
      <c r="AG75" s="66" t="s">
        <v>166</v>
      </c>
      <c r="AH75" s="66" t="s">
        <v>165</v>
      </c>
      <c r="AI75" s="66" t="s">
        <v>166</v>
      </c>
      <c r="AJ75" s="66" t="s">
        <v>167</v>
      </c>
      <c r="AK75" s="66" t="s">
        <v>166</v>
      </c>
      <c r="AL75" s="66" t="s">
        <v>167</v>
      </c>
      <c r="AM75" s="66" t="s">
        <v>167</v>
      </c>
      <c r="AN75" s="66" t="s">
        <v>166</v>
      </c>
      <c r="AO75" s="66" t="s">
        <v>166</v>
      </c>
      <c r="AP75" s="66" t="s">
        <v>166</v>
      </c>
      <c r="AQ75" s="66" t="s">
        <v>166</v>
      </c>
      <c r="AR75" s="66" t="s">
        <v>166</v>
      </c>
      <c r="AS75" s="66" t="s">
        <v>166</v>
      </c>
      <c r="AT75" s="66" t="s">
        <v>167</v>
      </c>
      <c r="AU75" s="66" t="s">
        <v>166</v>
      </c>
      <c r="AV75" s="66" t="s">
        <v>166</v>
      </c>
      <c r="AW75" s="66" t="s">
        <v>166</v>
      </c>
      <c r="AX75" s="66" t="s">
        <v>166</v>
      </c>
      <c r="AY75" s="66" t="s">
        <v>166</v>
      </c>
      <c r="AZ75" s="66" t="s">
        <v>166</v>
      </c>
      <c r="BA75" s="66" t="s">
        <v>166</v>
      </c>
      <c r="BB75" s="66" t="s">
        <v>166</v>
      </c>
      <c r="BC75" s="66" t="s">
        <v>166</v>
      </c>
      <c r="BD75" s="66" t="s">
        <v>166</v>
      </c>
      <c r="BE75" s="66" t="s">
        <v>167</v>
      </c>
      <c r="BF75" s="66" t="s">
        <v>166</v>
      </c>
      <c r="BG75" s="66" t="s">
        <v>166</v>
      </c>
      <c r="BH75" s="66" t="s">
        <v>166</v>
      </c>
      <c r="BI75" s="66" t="s">
        <v>167</v>
      </c>
      <c r="BJ75" s="66" t="s">
        <v>165</v>
      </c>
      <c r="BK75" s="66" t="s">
        <v>166</v>
      </c>
      <c r="BL75" s="66" t="s">
        <v>165</v>
      </c>
      <c r="BM75" s="66" t="s">
        <v>166</v>
      </c>
      <c r="BN75" s="66" t="s">
        <v>166</v>
      </c>
      <c r="BO75" s="66" t="s">
        <v>166</v>
      </c>
      <c r="BP75" s="66" t="s">
        <v>166</v>
      </c>
      <c r="BQ75" s="66" t="s">
        <v>165</v>
      </c>
      <c r="BR75" s="66" t="s">
        <v>166</v>
      </c>
      <c r="BS75" s="66" t="s">
        <v>166</v>
      </c>
      <c r="BT75" s="66" t="s">
        <v>166</v>
      </c>
      <c r="BU75" s="66" t="s">
        <v>166</v>
      </c>
      <c r="BV75" s="66" t="s">
        <v>166</v>
      </c>
      <c r="BW75" s="66" t="s">
        <v>167</v>
      </c>
      <c r="BX75" s="66" t="s">
        <v>166</v>
      </c>
      <c r="BY75" s="66" t="s">
        <v>166</v>
      </c>
      <c r="BZ75" s="66" t="s">
        <v>166</v>
      </c>
      <c r="CA75" s="66" t="s">
        <v>166</v>
      </c>
      <c r="CB75" s="66" t="s">
        <v>166</v>
      </c>
      <c r="CC75" s="66" t="s">
        <v>166</v>
      </c>
      <c r="CD75" s="66" t="s">
        <v>166</v>
      </c>
      <c r="CE75" s="66" t="s">
        <v>166</v>
      </c>
      <c r="CF75" s="66" t="s">
        <v>166</v>
      </c>
      <c r="CG75" s="66" t="s">
        <v>166</v>
      </c>
      <c r="CH75" s="66" t="s">
        <v>166</v>
      </c>
      <c r="CI75" s="66" t="s">
        <v>166</v>
      </c>
      <c r="CJ75" s="66" t="s">
        <v>166</v>
      </c>
      <c r="CK75" s="66" t="s">
        <v>166</v>
      </c>
      <c r="CL75" s="66" t="s">
        <v>166</v>
      </c>
      <c r="CM75" s="66" t="s">
        <v>166</v>
      </c>
      <c r="CN75" s="66" t="s">
        <v>166</v>
      </c>
      <c r="CO75" s="66" t="s">
        <v>166</v>
      </c>
      <c r="CP75" s="66" t="s">
        <v>166</v>
      </c>
      <c r="CQ75" s="66" t="s">
        <v>166</v>
      </c>
      <c r="CR75" s="66" t="s">
        <v>166</v>
      </c>
      <c r="CS75" s="66" t="s">
        <v>166</v>
      </c>
      <c r="CT75" s="66" t="s">
        <v>166</v>
      </c>
      <c r="CU75" s="66" t="s">
        <v>166</v>
      </c>
      <c r="CV75" s="66" t="s">
        <v>166</v>
      </c>
      <c r="CW75" s="66" t="s">
        <v>166</v>
      </c>
      <c r="CX75" s="66" t="s">
        <v>166</v>
      </c>
      <c r="CY75" s="66" t="s">
        <v>166</v>
      </c>
      <c r="CZ75" s="66" t="s">
        <v>166</v>
      </c>
      <c r="DA75" s="66" t="s">
        <v>166</v>
      </c>
      <c r="DB75" s="66" t="s">
        <v>166</v>
      </c>
      <c r="DC75" s="66" t="s">
        <v>166</v>
      </c>
      <c r="DD75" s="66" t="s">
        <v>166</v>
      </c>
      <c r="DE75" s="66" t="s">
        <v>166</v>
      </c>
      <c r="DF75" s="66" t="s">
        <v>166</v>
      </c>
      <c r="DG75" s="66" t="s">
        <v>166</v>
      </c>
      <c r="DH75" s="66" t="s">
        <v>166</v>
      </c>
      <c r="DI75" s="66" t="s">
        <v>166</v>
      </c>
      <c r="DJ75" s="66" t="s">
        <v>166</v>
      </c>
      <c r="DK75" s="66" t="s">
        <v>166</v>
      </c>
      <c r="DL75" s="66" t="s">
        <v>166</v>
      </c>
      <c r="DM75" s="66" t="s">
        <v>166</v>
      </c>
      <c r="DN75" s="66" t="s">
        <v>166</v>
      </c>
      <c r="DO75" s="66" t="s">
        <v>167</v>
      </c>
      <c r="DP75" s="66" t="s">
        <v>166</v>
      </c>
      <c r="DQ75" s="66"/>
    </row>
    <row r="76" spans="1:121" x14ac:dyDescent="0.25">
      <c r="A76" s="49" t="str">
        <f>IF('[1]Panel Profiles'!A76&lt;&gt;"",'[1]Panel Profiles'!A76,"")</f>
        <v>PR250</v>
      </c>
      <c r="B76" s="49" t="str">
        <f>IF('[1]Panel Profiles'!B76&lt;&gt;"",'[1]Panel Profiles'!B76,"")</f>
        <v>PR323-32</v>
      </c>
      <c r="C76" s="60" t="s">
        <v>165</v>
      </c>
      <c r="D76" s="61" t="s">
        <v>165</v>
      </c>
      <c r="E76" s="61" t="s">
        <v>165</v>
      </c>
      <c r="F76" s="61" t="s">
        <v>165</v>
      </c>
      <c r="G76" s="61" t="s">
        <v>165</v>
      </c>
      <c r="H76" s="61" t="s">
        <v>165</v>
      </c>
      <c r="I76" s="61" t="s">
        <v>165</v>
      </c>
      <c r="J76" s="61" t="s">
        <v>165</v>
      </c>
      <c r="K76" s="61" t="s">
        <v>165</v>
      </c>
      <c r="L76" s="61" t="s">
        <v>165</v>
      </c>
      <c r="M76" s="61" t="s">
        <v>166</v>
      </c>
      <c r="N76" s="61" t="s">
        <v>165</v>
      </c>
      <c r="O76" s="61" t="s">
        <v>166</v>
      </c>
      <c r="P76" s="61" t="s">
        <v>165</v>
      </c>
      <c r="Q76" s="61" t="s">
        <v>165</v>
      </c>
      <c r="R76" s="61" t="s">
        <v>165</v>
      </c>
      <c r="S76" s="61" t="s">
        <v>166</v>
      </c>
      <c r="T76" s="61" t="s">
        <v>165</v>
      </c>
      <c r="U76" s="61" t="s">
        <v>167</v>
      </c>
      <c r="V76" s="61" t="s">
        <v>165</v>
      </c>
      <c r="W76" s="61" t="s">
        <v>165</v>
      </c>
      <c r="X76" s="61" t="s">
        <v>167</v>
      </c>
      <c r="Y76" s="61" t="s">
        <v>165</v>
      </c>
      <c r="Z76" s="61" t="s">
        <v>165</v>
      </c>
      <c r="AA76" s="61" t="s">
        <v>165</v>
      </c>
      <c r="AB76" s="61" t="s">
        <v>165</v>
      </c>
      <c r="AC76" s="61" t="s">
        <v>165</v>
      </c>
      <c r="AD76" s="61" t="s">
        <v>165</v>
      </c>
      <c r="AE76" s="61" t="s">
        <v>165</v>
      </c>
      <c r="AF76" s="61" t="s">
        <v>165</v>
      </c>
      <c r="AG76" s="61" t="s">
        <v>165</v>
      </c>
      <c r="AH76" s="61" t="s">
        <v>165</v>
      </c>
      <c r="AI76" s="61" t="s">
        <v>165</v>
      </c>
      <c r="AJ76" s="61" t="s">
        <v>165</v>
      </c>
      <c r="AK76" s="61" t="s">
        <v>165</v>
      </c>
      <c r="AL76" s="61" t="s">
        <v>167</v>
      </c>
      <c r="AM76" s="61" t="s">
        <v>165</v>
      </c>
      <c r="AN76" s="61" t="s">
        <v>165</v>
      </c>
      <c r="AO76" s="61" t="s">
        <v>166</v>
      </c>
      <c r="AP76" s="61" t="s">
        <v>166</v>
      </c>
      <c r="AQ76" s="61" t="s">
        <v>165</v>
      </c>
      <c r="AR76" s="61" t="s">
        <v>166</v>
      </c>
      <c r="AS76" s="61" t="s">
        <v>165</v>
      </c>
      <c r="AT76" s="61" t="s">
        <v>165</v>
      </c>
      <c r="AU76" s="61" t="s">
        <v>165</v>
      </c>
      <c r="AV76" s="61" t="s">
        <v>165</v>
      </c>
      <c r="AW76" s="61" t="s">
        <v>166</v>
      </c>
      <c r="AX76" s="61" t="s">
        <v>166</v>
      </c>
      <c r="AY76" s="61" t="s">
        <v>166</v>
      </c>
      <c r="AZ76" s="61" t="s">
        <v>165</v>
      </c>
      <c r="BA76" s="61" t="s">
        <v>165</v>
      </c>
      <c r="BB76" s="61" t="s">
        <v>165</v>
      </c>
      <c r="BC76" s="61" t="s">
        <v>165</v>
      </c>
      <c r="BD76" s="61" t="s">
        <v>166</v>
      </c>
      <c r="BE76" s="61" t="s">
        <v>167</v>
      </c>
      <c r="BF76" s="61" t="s">
        <v>166</v>
      </c>
      <c r="BG76" s="61" t="s">
        <v>165</v>
      </c>
      <c r="BH76" s="61" t="s">
        <v>165</v>
      </c>
      <c r="BI76" s="61" t="s">
        <v>165</v>
      </c>
      <c r="BJ76" s="61" t="s">
        <v>165</v>
      </c>
      <c r="BK76" s="61" t="s">
        <v>165</v>
      </c>
      <c r="BL76" s="61" t="s">
        <v>165</v>
      </c>
      <c r="BM76" s="61" t="s">
        <v>166</v>
      </c>
      <c r="BN76" s="61" t="s">
        <v>166</v>
      </c>
      <c r="BO76" s="61" t="s">
        <v>166</v>
      </c>
      <c r="BP76" s="61" t="s">
        <v>166</v>
      </c>
      <c r="BQ76" s="61" t="s">
        <v>165</v>
      </c>
      <c r="BR76" s="61" t="s">
        <v>165</v>
      </c>
      <c r="BS76" s="61" t="s">
        <v>165</v>
      </c>
      <c r="BT76" s="61" t="s">
        <v>165</v>
      </c>
      <c r="BU76" s="61" t="s">
        <v>166</v>
      </c>
      <c r="BV76" s="61" t="s">
        <v>165</v>
      </c>
      <c r="BW76" s="61" t="s">
        <v>165</v>
      </c>
      <c r="BX76" s="61" t="s">
        <v>166</v>
      </c>
      <c r="BY76" s="61" t="s">
        <v>166</v>
      </c>
      <c r="BZ76" s="61" t="s">
        <v>166</v>
      </c>
      <c r="CA76" s="61" t="s">
        <v>166</v>
      </c>
      <c r="CB76" s="61" t="s">
        <v>165</v>
      </c>
      <c r="CC76" s="61" t="s">
        <v>165</v>
      </c>
      <c r="CD76" s="61" t="s">
        <v>166</v>
      </c>
      <c r="CE76" s="61" t="s">
        <v>166</v>
      </c>
      <c r="CF76" s="61" t="s">
        <v>166</v>
      </c>
      <c r="CG76" s="61" t="s">
        <v>166</v>
      </c>
      <c r="CH76" s="61" t="s">
        <v>166</v>
      </c>
      <c r="CI76" s="61" t="s">
        <v>165</v>
      </c>
      <c r="CJ76" s="61" t="s">
        <v>166</v>
      </c>
      <c r="CK76" s="61" t="s">
        <v>165</v>
      </c>
      <c r="CL76" s="61" t="s">
        <v>166</v>
      </c>
      <c r="CM76" s="61" t="s">
        <v>165</v>
      </c>
      <c r="CN76" s="61" t="s">
        <v>166</v>
      </c>
      <c r="CO76" s="61" t="s">
        <v>166</v>
      </c>
      <c r="CP76" s="61" t="s">
        <v>166</v>
      </c>
      <c r="CQ76" s="61" t="s">
        <v>166</v>
      </c>
      <c r="CR76" s="61" t="s">
        <v>166</v>
      </c>
      <c r="CS76" s="61" t="s">
        <v>166</v>
      </c>
      <c r="CT76" s="61" t="s">
        <v>165</v>
      </c>
      <c r="CU76" s="61" t="s">
        <v>166</v>
      </c>
      <c r="CV76" s="61" t="s">
        <v>166</v>
      </c>
      <c r="CW76" s="61" t="s">
        <v>166</v>
      </c>
      <c r="CX76" s="61" t="s">
        <v>166</v>
      </c>
      <c r="CY76" s="61" t="s">
        <v>165</v>
      </c>
      <c r="CZ76" s="61" t="s">
        <v>165</v>
      </c>
      <c r="DA76" s="61" t="s">
        <v>166</v>
      </c>
      <c r="DB76" s="61" t="s">
        <v>166</v>
      </c>
      <c r="DC76" s="61" t="s">
        <v>166</v>
      </c>
      <c r="DD76" s="61" t="s">
        <v>165</v>
      </c>
      <c r="DE76" s="61" t="s">
        <v>165</v>
      </c>
      <c r="DF76" s="61" t="s">
        <v>165</v>
      </c>
      <c r="DG76" s="61" t="s">
        <v>166</v>
      </c>
      <c r="DH76" s="61" t="s">
        <v>166</v>
      </c>
      <c r="DI76" s="61" t="s">
        <v>165</v>
      </c>
      <c r="DJ76" s="61" t="s">
        <v>165</v>
      </c>
      <c r="DK76" s="61" t="s">
        <v>166</v>
      </c>
      <c r="DL76" s="61" t="s">
        <v>166</v>
      </c>
      <c r="DM76" s="61" t="s">
        <v>166</v>
      </c>
      <c r="DN76" s="61" t="s">
        <v>166</v>
      </c>
      <c r="DO76" s="61" t="s">
        <v>165</v>
      </c>
      <c r="DP76" s="61" t="s">
        <v>165</v>
      </c>
      <c r="DQ76" s="61"/>
    </row>
    <row r="77" spans="1:121" x14ac:dyDescent="0.25">
      <c r="A77" s="46" t="str">
        <f>IF('[1]Panel Profiles'!A77&lt;&gt;"",'[1]Panel Profiles'!A77,"")</f>
        <v>RVSCP400T10</v>
      </c>
      <c r="B77" s="46" t="str">
        <f>IF('[1]Panel Profiles'!B77&lt;&gt;"",'[1]Panel Profiles'!B77,"")</f>
        <v>PR324 RVSCP</v>
      </c>
      <c r="C77" s="63" t="s">
        <v>165</v>
      </c>
      <c r="D77" s="66" t="s">
        <v>165</v>
      </c>
      <c r="E77" s="66" t="s">
        <v>165</v>
      </c>
      <c r="F77" s="66" t="s">
        <v>165</v>
      </c>
      <c r="G77" s="66" t="s">
        <v>165</v>
      </c>
      <c r="H77" s="66" t="s">
        <v>165</v>
      </c>
      <c r="I77" s="66" t="s">
        <v>165</v>
      </c>
      <c r="J77" s="66" t="s">
        <v>165</v>
      </c>
      <c r="K77" s="66" t="s">
        <v>165</v>
      </c>
      <c r="L77" s="66" t="s">
        <v>165</v>
      </c>
      <c r="M77" s="66" t="s">
        <v>166</v>
      </c>
      <c r="N77" s="66" t="s">
        <v>165</v>
      </c>
      <c r="O77" s="66" t="s">
        <v>166</v>
      </c>
      <c r="P77" s="66" t="s">
        <v>165</v>
      </c>
      <c r="Q77" s="66" t="s">
        <v>165</v>
      </c>
      <c r="R77" s="66" t="s">
        <v>165</v>
      </c>
      <c r="S77" s="66" t="s">
        <v>165</v>
      </c>
      <c r="T77" s="66" t="s">
        <v>165</v>
      </c>
      <c r="U77" s="66" t="s">
        <v>165</v>
      </c>
      <c r="V77" s="66" t="s">
        <v>165</v>
      </c>
      <c r="W77" s="66" t="s">
        <v>165</v>
      </c>
      <c r="X77" s="66" t="s">
        <v>165</v>
      </c>
      <c r="Y77" s="66" t="s">
        <v>165</v>
      </c>
      <c r="Z77" s="66" t="s">
        <v>165</v>
      </c>
      <c r="AA77" s="66" t="s">
        <v>165</v>
      </c>
      <c r="AB77" s="66" t="s">
        <v>165</v>
      </c>
      <c r="AC77" s="66" t="s">
        <v>165</v>
      </c>
      <c r="AD77" s="66" t="s">
        <v>165</v>
      </c>
      <c r="AE77" s="66" t="s">
        <v>165</v>
      </c>
      <c r="AF77" s="66" t="s">
        <v>165</v>
      </c>
      <c r="AG77" s="66" t="s">
        <v>165</v>
      </c>
      <c r="AH77" s="66" t="s">
        <v>165</v>
      </c>
      <c r="AI77" s="66" t="s">
        <v>165</v>
      </c>
      <c r="AJ77" s="66" t="s">
        <v>165</v>
      </c>
      <c r="AK77" s="66" t="s">
        <v>165</v>
      </c>
      <c r="AL77" s="66" t="s">
        <v>165</v>
      </c>
      <c r="AM77" s="66" t="s">
        <v>165</v>
      </c>
      <c r="AN77" s="66" t="s">
        <v>165</v>
      </c>
      <c r="AO77" s="66" t="s">
        <v>165</v>
      </c>
      <c r="AP77" s="66" t="s">
        <v>165</v>
      </c>
      <c r="AQ77" s="66" t="s">
        <v>165</v>
      </c>
      <c r="AR77" s="66" t="s">
        <v>166</v>
      </c>
      <c r="AS77" s="66" t="s">
        <v>165</v>
      </c>
      <c r="AT77" s="66" t="s">
        <v>165</v>
      </c>
      <c r="AU77" s="66" t="s">
        <v>165</v>
      </c>
      <c r="AV77" s="66" t="s">
        <v>165</v>
      </c>
      <c r="AW77" s="66" t="s">
        <v>166</v>
      </c>
      <c r="AX77" s="66" t="s">
        <v>166</v>
      </c>
      <c r="AY77" s="66" t="s">
        <v>166</v>
      </c>
      <c r="AZ77" s="66" t="s">
        <v>165</v>
      </c>
      <c r="BA77" s="66" t="s">
        <v>165</v>
      </c>
      <c r="BB77" s="66" t="s">
        <v>165</v>
      </c>
      <c r="BC77" s="66" t="s">
        <v>165</v>
      </c>
      <c r="BD77" s="66" t="s">
        <v>165</v>
      </c>
      <c r="BE77" s="66" t="s">
        <v>165</v>
      </c>
      <c r="BF77" s="66" t="s">
        <v>166</v>
      </c>
      <c r="BG77" s="66" t="s">
        <v>165</v>
      </c>
      <c r="BH77" s="66" t="s">
        <v>165</v>
      </c>
      <c r="BI77" s="66" t="s">
        <v>165</v>
      </c>
      <c r="BJ77" s="66" t="s">
        <v>165</v>
      </c>
      <c r="BK77" s="66" t="s">
        <v>165</v>
      </c>
      <c r="BL77" s="66" t="s">
        <v>165</v>
      </c>
      <c r="BM77" s="66" t="s">
        <v>165</v>
      </c>
      <c r="BN77" s="66" t="s">
        <v>165</v>
      </c>
      <c r="BO77" s="66" t="s">
        <v>165</v>
      </c>
      <c r="BP77" s="66" t="s">
        <v>165</v>
      </c>
      <c r="BQ77" s="66" t="s">
        <v>165</v>
      </c>
      <c r="BR77" s="66" t="s">
        <v>165</v>
      </c>
      <c r="BS77" s="66" t="s">
        <v>165</v>
      </c>
      <c r="BT77" s="66" t="s">
        <v>165</v>
      </c>
      <c r="BU77" s="66" t="s">
        <v>165</v>
      </c>
      <c r="BV77" s="66" t="s">
        <v>165</v>
      </c>
      <c r="BW77" s="66" t="s">
        <v>165</v>
      </c>
      <c r="BX77" s="66" t="s">
        <v>165</v>
      </c>
      <c r="BY77" s="66" t="s">
        <v>165</v>
      </c>
      <c r="BZ77" s="66" t="s">
        <v>165</v>
      </c>
      <c r="CA77" s="66" t="s">
        <v>165</v>
      </c>
      <c r="CB77" s="66" t="s">
        <v>165</v>
      </c>
      <c r="CC77" s="66" t="s">
        <v>165</v>
      </c>
      <c r="CD77" s="66" t="s">
        <v>165</v>
      </c>
      <c r="CE77" s="66" t="s">
        <v>165</v>
      </c>
      <c r="CF77" s="66" t="s">
        <v>165</v>
      </c>
      <c r="CG77" s="66" t="s">
        <v>165</v>
      </c>
      <c r="CH77" s="66" t="s">
        <v>165</v>
      </c>
      <c r="CI77" s="66" t="s">
        <v>165</v>
      </c>
      <c r="CJ77" s="66" t="s">
        <v>165</v>
      </c>
      <c r="CK77" s="66" t="s">
        <v>165</v>
      </c>
      <c r="CL77" s="66" t="s">
        <v>165</v>
      </c>
      <c r="CM77" s="66" t="s">
        <v>165</v>
      </c>
      <c r="CN77" s="66" t="s">
        <v>165</v>
      </c>
      <c r="CO77" s="66" t="s">
        <v>165</v>
      </c>
      <c r="CP77" s="66" t="s">
        <v>165</v>
      </c>
      <c r="CQ77" s="66" t="s">
        <v>165</v>
      </c>
      <c r="CR77" s="66" t="s">
        <v>165</v>
      </c>
      <c r="CS77" s="66" t="s">
        <v>165</v>
      </c>
      <c r="CT77" s="66" t="s">
        <v>165</v>
      </c>
      <c r="CU77" s="66" t="s">
        <v>165</v>
      </c>
      <c r="CV77" s="66" t="s">
        <v>165</v>
      </c>
      <c r="CW77" s="66" t="s">
        <v>165</v>
      </c>
      <c r="CX77" s="66" t="s">
        <v>165</v>
      </c>
      <c r="CY77" s="66" t="s">
        <v>165</v>
      </c>
      <c r="CZ77" s="66" t="s">
        <v>165</v>
      </c>
      <c r="DA77" s="66" t="s">
        <v>165</v>
      </c>
      <c r="DB77" s="66" t="s">
        <v>165</v>
      </c>
      <c r="DC77" s="66" t="s">
        <v>165</v>
      </c>
      <c r="DD77" s="66" t="s">
        <v>165</v>
      </c>
      <c r="DE77" s="66" t="s">
        <v>165</v>
      </c>
      <c r="DF77" s="66" t="s">
        <v>165</v>
      </c>
      <c r="DG77" s="66" t="s">
        <v>165</v>
      </c>
      <c r="DH77" s="66" t="s">
        <v>165</v>
      </c>
      <c r="DI77" s="66" t="s">
        <v>165</v>
      </c>
      <c r="DJ77" s="66" t="s">
        <v>165</v>
      </c>
      <c r="DK77" s="66" t="s">
        <v>165</v>
      </c>
      <c r="DL77" s="66" t="s">
        <v>165</v>
      </c>
      <c r="DM77" s="66" t="s">
        <v>165</v>
      </c>
      <c r="DN77" s="66" t="s">
        <v>165</v>
      </c>
      <c r="DO77" s="66" t="s">
        <v>165</v>
      </c>
      <c r="DP77" s="66" t="s">
        <v>165</v>
      </c>
      <c r="DQ77" s="66"/>
    </row>
    <row r="78" spans="1:121" x14ac:dyDescent="0.25">
      <c r="A78" s="46" t="str">
        <f>IF('[1]Panel Profiles'!A78&lt;&gt;"",'[1]Panel Profiles'!A78,"")</f>
        <v>RVSCP400T12</v>
      </c>
      <c r="B78" s="46" t="str">
        <f>IF('[1]Panel Profiles'!B78&lt;&gt;"",'[1]Panel Profiles'!B78,"")</f>
        <v>PR324 RVSCP</v>
      </c>
      <c r="C78" s="63" t="s">
        <v>166</v>
      </c>
      <c r="D78" s="66" t="s">
        <v>166</v>
      </c>
      <c r="E78" s="66" t="s">
        <v>165</v>
      </c>
      <c r="F78" s="66" t="s">
        <v>165</v>
      </c>
      <c r="G78" s="66" t="s">
        <v>165</v>
      </c>
      <c r="H78" s="66" t="s">
        <v>165</v>
      </c>
      <c r="I78" s="66" t="s">
        <v>165</v>
      </c>
      <c r="J78" s="66" t="s">
        <v>165</v>
      </c>
      <c r="K78" s="66" t="s">
        <v>165</v>
      </c>
      <c r="L78" s="66" t="s">
        <v>165</v>
      </c>
      <c r="M78" s="66" t="s">
        <v>166</v>
      </c>
      <c r="N78" s="66" t="s">
        <v>165</v>
      </c>
      <c r="O78" s="66" t="s">
        <v>166</v>
      </c>
      <c r="P78" s="66" t="s">
        <v>165</v>
      </c>
      <c r="Q78" s="66" t="s">
        <v>165</v>
      </c>
      <c r="R78" s="66" t="s">
        <v>165</v>
      </c>
      <c r="S78" s="66" t="s">
        <v>165</v>
      </c>
      <c r="T78" s="66" t="s">
        <v>165</v>
      </c>
      <c r="U78" s="66" t="s">
        <v>165</v>
      </c>
      <c r="V78" s="66" t="s">
        <v>165</v>
      </c>
      <c r="W78" s="66" t="s">
        <v>165</v>
      </c>
      <c r="X78" s="66" t="s">
        <v>165</v>
      </c>
      <c r="Y78" s="66" t="s">
        <v>165</v>
      </c>
      <c r="Z78" s="66" t="s">
        <v>165</v>
      </c>
      <c r="AA78" s="66" t="s">
        <v>165</v>
      </c>
      <c r="AB78" s="66" t="s">
        <v>165</v>
      </c>
      <c r="AC78" s="66" t="s">
        <v>165</v>
      </c>
      <c r="AD78" s="66" t="s">
        <v>165</v>
      </c>
      <c r="AE78" s="66" t="s">
        <v>165</v>
      </c>
      <c r="AF78" s="66" t="s">
        <v>165</v>
      </c>
      <c r="AG78" s="66" t="s">
        <v>165</v>
      </c>
      <c r="AH78" s="66" t="s">
        <v>165</v>
      </c>
      <c r="AI78" s="66" t="s">
        <v>165</v>
      </c>
      <c r="AJ78" s="66" t="s">
        <v>165</v>
      </c>
      <c r="AK78" s="66" t="s">
        <v>165</v>
      </c>
      <c r="AL78" s="66" t="s">
        <v>165</v>
      </c>
      <c r="AM78" s="66" t="s">
        <v>165</v>
      </c>
      <c r="AN78" s="66" t="s">
        <v>165</v>
      </c>
      <c r="AO78" s="66" t="s">
        <v>165</v>
      </c>
      <c r="AP78" s="66" t="s">
        <v>165</v>
      </c>
      <c r="AQ78" s="66" t="s">
        <v>165</v>
      </c>
      <c r="AR78" s="66" t="s">
        <v>166</v>
      </c>
      <c r="AS78" s="66" t="s">
        <v>165</v>
      </c>
      <c r="AT78" s="66" t="s">
        <v>165</v>
      </c>
      <c r="AU78" s="66" t="s">
        <v>165</v>
      </c>
      <c r="AV78" s="66" t="s">
        <v>165</v>
      </c>
      <c r="AW78" s="66" t="s">
        <v>166</v>
      </c>
      <c r="AX78" s="66" t="s">
        <v>166</v>
      </c>
      <c r="AY78" s="66" t="s">
        <v>166</v>
      </c>
      <c r="AZ78" s="66" t="s">
        <v>165</v>
      </c>
      <c r="BA78" s="66" t="s">
        <v>165</v>
      </c>
      <c r="BB78" s="66" t="s">
        <v>165</v>
      </c>
      <c r="BC78" s="66" t="s">
        <v>165</v>
      </c>
      <c r="BD78" s="66" t="s">
        <v>165</v>
      </c>
      <c r="BE78" s="66" t="s">
        <v>167</v>
      </c>
      <c r="BF78" s="66" t="s">
        <v>166</v>
      </c>
      <c r="BG78" s="66" t="s">
        <v>165</v>
      </c>
      <c r="BH78" s="66" t="s">
        <v>165</v>
      </c>
      <c r="BI78" s="66" t="s">
        <v>165</v>
      </c>
      <c r="BJ78" s="66" t="s">
        <v>165</v>
      </c>
      <c r="BK78" s="66" t="s">
        <v>165</v>
      </c>
      <c r="BL78" s="66" t="s">
        <v>165</v>
      </c>
      <c r="BM78" s="66" t="s">
        <v>165</v>
      </c>
      <c r="BN78" s="66" t="s">
        <v>165</v>
      </c>
      <c r="BO78" s="66" t="s">
        <v>165</v>
      </c>
      <c r="BP78" s="66" t="s">
        <v>165</v>
      </c>
      <c r="BQ78" s="66" t="s">
        <v>165</v>
      </c>
      <c r="BR78" s="66" t="s">
        <v>165</v>
      </c>
      <c r="BS78" s="66" t="s">
        <v>165</v>
      </c>
      <c r="BT78" s="66" t="s">
        <v>165</v>
      </c>
      <c r="BU78" s="66" t="s">
        <v>165</v>
      </c>
      <c r="BV78" s="66" t="s">
        <v>165</v>
      </c>
      <c r="BW78" s="66" t="s">
        <v>165</v>
      </c>
      <c r="BX78" s="66" t="s">
        <v>165</v>
      </c>
      <c r="BY78" s="66" t="s">
        <v>165</v>
      </c>
      <c r="BZ78" s="66" t="s">
        <v>165</v>
      </c>
      <c r="CA78" s="66" t="s">
        <v>165</v>
      </c>
      <c r="CB78" s="66" t="s">
        <v>165</v>
      </c>
      <c r="CC78" s="66" t="s">
        <v>165</v>
      </c>
      <c r="CD78" s="66" t="s">
        <v>165</v>
      </c>
      <c r="CE78" s="66" t="s">
        <v>165</v>
      </c>
      <c r="CF78" s="66" t="s">
        <v>165</v>
      </c>
      <c r="CG78" s="66" t="s">
        <v>165</v>
      </c>
      <c r="CH78" s="66" t="s">
        <v>165</v>
      </c>
      <c r="CI78" s="66" t="s">
        <v>165</v>
      </c>
      <c r="CJ78" s="66" t="s">
        <v>165</v>
      </c>
      <c r="CK78" s="66" t="s">
        <v>165</v>
      </c>
      <c r="CL78" s="66" t="s">
        <v>165</v>
      </c>
      <c r="CM78" s="66" t="s">
        <v>165</v>
      </c>
      <c r="CN78" s="66" t="s">
        <v>165</v>
      </c>
      <c r="CO78" s="66" t="s">
        <v>165</v>
      </c>
      <c r="CP78" s="66" t="s">
        <v>165</v>
      </c>
      <c r="CQ78" s="66" t="s">
        <v>165</v>
      </c>
      <c r="CR78" s="66" t="s">
        <v>165</v>
      </c>
      <c r="CS78" s="66" t="s">
        <v>165</v>
      </c>
      <c r="CT78" s="66" t="s">
        <v>165</v>
      </c>
      <c r="CU78" s="66" t="s">
        <v>165</v>
      </c>
      <c r="CV78" s="66" t="s">
        <v>165</v>
      </c>
      <c r="CW78" s="66" t="s">
        <v>165</v>
      </c>
      <c r="CX78" s="66" t="s">
        <v>165</v>
      </c>
      <c r="CY78" s="66" t="s">
        <v>165</v>
      </c>
      <c r="CZ78" s="66" t="s">
        <v>165</v>
      </c>
      <c r="DA78" s="66" t="s">
        <v>165</v>
      </c>
      <c r="DB78" s="66" t="s">
        <v>165</v>
      </c>
      <c r="DC78" s="66" t="s">
        <v>165</v>
      </c>
      <c r="DD78" s="66" t="s">
        <v>165</v>
      </c>
      <c r="DE78" s="66" t="s">
        <v>165</v>
      </c>
      <c r="DF78" s="66" t="s">
        <v>165</v>
      </c>
      <c r="DG78" s="66" t="s">
        <v>165</v>
      </c>
      <c r="DH78" s="66" t="s">
        <v>165</v>
      </c>
      <c r="DI78" s="66" t="s">
        <v>165</v>
      </c>
      <c r="DJ78" s="66" t="s">
        <v>165</v>
      </c>
      <c r="DK78" s="66" t="s">
        <v>165</v>
      </c>
      <c r="DL78" s="66" t="s">
        <v>165</v>
      </c>
      <c r="DM78" s="66" t="s">
        <v>165</v>
      </c>
      <c r="DN78" s="66" t="s">
        <v>165</v>
      </c>
      <c r="DO78" s="66" t="s">
        <v>165</v>
      </c>
      <c r="DP78" s="66" t="s">
        <v>165</v>
      </c>
      <c r="DQ78" s="66"/>
    </row>
    <row r="79" spans="1:121" x14ac:dyDescent="0.25">
      <c r="A79" s="46" t="str">
        <f>IF('[1]Panel Profiles'!A79&lt;&gt;"",'[1]Panel Profiles'!A79,"")</f>
        <v>RVSCP400T15</v>
      </c>
      <c r="B79" s="46" t="str">
        <f>IF('[1]Panel Profiles'!B79&lt;&gt;"",'[1]Panel Profiles'!B79,"")</f>
        <v>PR324 RVSCP</v>
      </c>
      <c r="C79" s="63" t="s">
        <v>166</v>
      </c>
      <c r="D79" s="66" t="s">
        <v>166</v>
      </c>
      <c r="E79" s="66" t="s">
        <v>165</v>
      </c>
      <c r="F79" s="66" t="s">
        <v>165</v>
      </c>
      <c r="G79" s="66" t="s">
        <v>165</v>
      </c>
      <c r="H79" s="66" t="s">
        <v>165</v>
      </c>
      <c r="I79" s="66" t="s">
        <v>165</v>
      </c>
      <c r="J79" s="66" t="s">
        <v>165</v>
      </c>
      <c r="K79" s="66" t="s">
        <v>165</v>
      </c>
      <c r="L79" s="66" t="s">
        <v>165</v>
      </c>
      <c r="M79" s="66" t="s">
        <v>166</v>
      </c>
      <c r="N79" s="66" t="s">
        <v>165</v>
      </c>
      <c r="O79" s="66" t="s">
        <v>166</v>
      </c>
      <c r="P79" s="66" t="s">
        <v>165</v>
      </c>
      <c r="Q79" s="66" t="s">
        <v>165</v>
      </c>
      <c r="R79" s="66" t="s">
        <v>165</v>
      </c>
      <c r="S79" s="66" t="s">
        <v>165</v>
      </c>
      <c r="T79" s="66" t="s">
        <v>165</v>
      </c>
      <c r="U79" s="66" t="s">
        <v>165</v>
      </c>
      <c r="V79" s="66" t="s">
        <v>165</v>
      </c>
      <c r="W79" s="66" t="s">
        <v>165</v>
      </c>
      <c r="X79" s="66" t="s">
        <v>167</v>
      </c>
      <c r="Y79" s="66" t="s">
        <v>165</v>
      </c>
      <c r="Z79" s="66" t="s">
        <v>165</v>
      </c>
      <c r="AA79" s="66" t="s">
        <v>165</v>
      </c>
      <c r="AB79" s="66" t="s">
        <v>165</v>
      </c>
      <c r="AC79" s="66" t="s">
        <v>165</v>
      </c>
      <c r="AD79" s="66" t="s">
        <v>165</v>
      </c>
      <c r="AE79" s="66" t="s">
        <v>165</v>
      </c>
      <c r="AF79" s="66" t="s">
        <v>165</v>
      </c>
      <c r="AG79" s="66" t="s">
        <v>165</v>
      </c>
      <c r="AH79" s="66" t="s">
        <v>165</v>
      </c>
      <c r="AI79" s="66" t="s">
        <v>165</v>
      </c>
      <c r="AJ79" s="66" t="s">
        <v>165</v>
      </c>
      <c r="AK79" s="66" t="s">
        <v>165</v>
      </c>
      <c r="AL79" s="66" t="s">
        <v>165</v>
      </c>
      <c r="AM79" s="66" t="s">
        <v>165</v>
      </c>
      <c r="AN79" s="66" t="s">
        <v>165</v>
      </c>
      <c r="AO79" s="66" t="s">
        <v>165</v>
      </c>
      <c r="AP79" s="66" t="s">
        <v>165</v>
      </c>
      <c r="AQ79" s="66" t="s">
        <v>165</v>
      </c>
      <c r="AR79" s="66" t="s">
        <v>166</v>
      </c>
      <c r="AS79" s="66" t="s">
        <v>165</v>
      </c>
      <c r="AT79" s="66" t="s">
        <v>165</v>
      </c>
      <c r="AU79" s="66" t="s">
        <v>165</v>
      </c>
      <c r="AV79" s="66" t="s">
        <v>165</v>
      </c>
      <c r="AW79" s="66" t="s">
        <v>166</v>
      </c>
      <c r="AX79" s="66" t="s">
        <v>166</v>
      </c>
      <c r="AY79" s="66" t="s">
        <v>166</v>
      </c>
      <c r="AZ79" s="66" t="s">
        <v>165</v>
      </c>
      <c r="BA79" s="66" t="s">
        <v>165</v>
      </c>
      <c r="BB79" s="66" t="s">
        <v>165</v>
      </c>
      <c r="BC79" s="66" t="s">
        <v>165</v>
      </c>
      <c r="BD79" s="66" t="s">
        <v>165</v>
      </c>
      <c r="BE79" s="66" t="s">
        <v>167</v>
      </c>
      <c r="BF79" s="66" t="s">
        <v>166</v>
      </c>
      <c r="BG79" s="66" t="s">
        <v>165</v>
      </c>
      <c r="BH79" s="66" t="s">
        <v>165</v>
      </c>
      <c r="BI79" s="66" t="s">
        <v>165</v>
      </c>
      <c r="BJ79" s="66" t="s">
        <v>165</v>
      </c>
      <c r="BK79" s="66" t="s">
        <v>165</v>
      </c>
      <c r="BL79" s="66" t="s">
        <v>165</v>
      </c>
      <c r="BM79" s="66" t="s">
        <v>165</v>
      </c>
      <c r="BN79" s="66" t="s">
        <v>165</v>
      </c>
      <c r="BO79" s="66" t="s">
        <v>165</v>
      </c>
      <c r="BP79" s="66" t="s">
        <v>165</v>
      </c>
      <c r="BQ79" s="66" t="s">
        <v>165</v>
      </c>
      <c r="BR79" s="66" t="s">
        <v>165</v>
      </c>
      <c r="BS79" s="66" t="s">
        <v>165</v>
      </c>
      <c r="BT79" s="66" t="s">
        <v>165</v>
      </c>
      <c r="BU79" s="66" t="s">
        <v>165</v>
      </c>
      <c r="BV79" s="66" t="s">
        <v>165</v>
      </c>
      <c r="BW79" s="66" t="s">
        <v>165</v>
      </c>
      <c r="BX79" s="66" t="s">
        <v>165</v>
      </c>
      <c r="BY79" s="66" t="s">
        <v>165</v>
      </c>
      <c r="BZ79" s="66" t="s">
        <v>165</v>
      </c>
      <c r="CA79" s="66" t="s">
        <v>165</v>
      </c>
      <c r="CB79" s="66" t="s">
        <v>165</v>
      </c>
      <c r="CC79" s="66" t="s">
        <v>165</v>
      </c>
      <c r="CD79" s="66" t="s">
        <v>165</v>
      </c>
      <c r="CE79" s="66" t="s">
        <v>165</v>
      </c>
      <c r="CF79" s="66" t="s">
        <v>165</v>
      </c>
      <c r="CG79" s="66" t="s">
        <v>165</v>
      </c>
      <c r="CH79" s="66" t="s">
        <v>165</v>
      </c>
      <c r="CI79" s="66" t="s">
        <v>165</v>
      </c>
      <c r="CJ79" s="66" t="s">
        <v>165</v>
      </c>
      <c r="CK79" s="66" t="s">
        <v>165</v>
      </c>
      <c r="CL79" s="66" t="s">
        <v>165</v>
      </c>
      <c r="CM79" s="66" t="s">
        <v>165</v>
      </c>
      <c r="CN79" s="66" t="s">
        <v>165</v>
      </c>
      <c r="CO79" s="66" t="s">
        <v>165</v>
      </c>
      <c r="CP79" s="66" t="s">
        <v>165</v>
      </c>
      <c r="CQ79" s="66" t="s">
        <v>165</v>
      </c>
      <c r="CR79" s="66" t="s">
        <v>165</v>
      </c>
      <c r="CS79" s="66" t="s">
        <v>165</v>
      </c>
      <c r="CT79" s="66" t="s">
        <v>165</v>
      </c>
      <c r="CU79" s="66" t="s">
        <v>165</v>
      </c>
      <c r="CV79" s="66" t="s">
        <v>165</v>
      </c>
      <c r="CW79" s="66" t="s">
        <v>165</v>
      </c>
      <c r="CX79" s="66" t="s">
        <v>165</v>
      </c>
      <c r="CY79" s="66" t="s">
        <v>165</v>
      </c>
      <c r="CZ79" s="66" t="s">
        <v>165</v>
      </c>
      <c r="DA79" s="66" t="s">
        <v>165</v>
      </c>
      <c r="DB79" s="66" t="s">
        <v>165</v>
      </c>
      <c r="DC79" s="66" t="s">
        <v>165</v>
      </c>
      <c r="DD79" s="66" t="s">
        <v>165</v>
      </c>
      <c r="DE79" s="66" t="s">
        <v>165</v>
      </c>
      <c r="DF79" s="66" t="s">
        <v>165</v>
      </c>
      <c r="DG79" s="66" t="s">
        <v>165</v>
      </c>
      <c r="DH79" s="66" t="s">
        <v>165</v>
      </c>
      <c r="DI79" s="66" t="s">
        <v>165</v>
      </c>
      <c r="DJ79" s="66" t="s">
        <v>165</v>
      </c>
      <c r="DK79" s="66" t="s">
        <v>165</v>
      </c>
      <c r="DL79" s="66" t="s">
        <v>165</v>
      </c>
      <c r="DM79" s="66" t="s">
        <v>165</v>
      </c>
      <c r="DN79" s="66" t="s">
        <v>165</v>
      </c>
      <c r="DO79" s="66" t="s">
        <v>165</v>
      </c>
      <c r="DP79" s="66" t="s">
        <v>165</v>
      </c>
      <c r="DQ79" s="66"/>
    </row>
    <row r="80" spans="1:121" x14ac:dyDescent="0.25">
      <c r="A80" s="49" t="str">
        <f>IF('[1]Panel Profiles'!A80&lt;&gt;"",'[1]Panel Profiles'!A80,"")</f>
        <v>RVSCP400T16</v>
      </c>
      <c r="B80" s="49" t="str">
        <f>IF('[1]Panel Profiles'!B80&lt;&gt;"",'[1]Panel Profiles'!B80,"")</f>
        <v>PR324 RVSCP</v>
      </c>
      <c r="C80" s="60" t="s">
        <v>165</v>
      </c>
      <c r="D80" s="61" t="s">
        <v>165</v>
      </c>
      <c r="E80" s="61" t="s">
        <v>165</v>
      </c>
      <c r="F80" s="61" t="s">
        <v>165</v>
      </c>
      <c r="G80" s="61" t="s">
        <v>165</v>
      </c>
      <c r="H80" s="61" t="s">
        <v>165</v>
      </c>
      <c r="I80" s="61" t="s">
        <v>165</v>
      </c>
      <c r="J80" s="61" t="s">
        <v>165</v>
      </c>
      <c r="K80" s="61" t="s">
        <v>165</v>
      </c>
      <c r="L80" s="61" t="s">
        <v>165</v>
      </c>
      <c r="M80" s="61" t="s">
        <v>165</v>
      </c>
      <c r="N80" s="61" t="s">
        <v>165</v>
      </c>
      <c r="O80" s="61" t="s">
        <v>165</v>
      </c>
      <c r="P80" s="61" t="s">
        <v>165</v>
      </c>
      <c r="Q80" s="61" t="s">
        <v>165</v>
      </c>
      <c r="R80" s="61" t="s">
        <v>165</v>
      </c>
      <c r="S80" s="61" t="s">
        <v>165</v>
      </c>
      <c r="T80" s="61" t="s">
        <v>165</v>
      </c>
      <c r="U80" s="61" t="s">
        <v>165</v>
      </c>
      <c r="V80" s="61" t="s">
        <v>165</v>
      </c>
      <c r="W80" s="61" t="s">
        <v>165</v>
      </c>
      <c r="X80" s="61" t="s">
        <v>165</v>
      </c>
      <c r="Y80" s="61" t="s">
        <v>165</v>
      </c>
      <c r="Z80" s="61" t="s">
        <v>165</v>
      </c>
      <c r="AA80" s="61" t="s">
        <v>165</v>
      </c>
      <c r="AB80" s="61" t="s">
        <v>165</v>
      </c>
      <c r="AC80" s="61" t="s">
        <v>165</v>
      </c>
      <c r="AD80" s="61" t="s">
        <v>165</v>
      </c>
      <c r="AE80" s="61" t="s">
        <v>165</v>
      </c>
      <c r="AF80" s="61" t="s">
        <v>165</v>
      </c>
      <c r="AG80" s="61" t="s">
        <v>165</v>
      </c>
      <c r="AH80" s="61" t="s">
        <v>165</v>
      </c>
      <c r="AI80" s="61" t="s">
        <v>165</v>
      </c>
      <c r="AJ80" s="61" t="s">
        <v>165</v>
      </c>
      <c r="AK80" s="61" t="s">
        <v>165</v>
      </c>
      <c r="AL80" s="61" t="s">
        <v>165</v>
      </c>
      <c r="AM80" s="61" t="s">
        <v>165</v>
      </c>
      <c r="AN80" s="61" t="s">
        <v>165</v>
      </c>
      <c r="AO80" s="61" t="s">
        <v>165</v>
      </c>
      <c r="AP80" s="61" t="s">
        <v>165</v>
      </c>
      <c r="AQ80" s="61" t="s">
        <v>165</v>
      </c>
      <c r="AR80" s="61" t="s">
        <v>166</v>
      </c>
      <c r="AS80" s="61" t="s">
        <v>165</v>
      </c>
      <c r="AT80" s="61" t="s">
        <v>165</v>
      </c>
      <c r="AU80" s="61" t="s">
        <v>165</v>
      </c>
      <c r="AV80" s="61" t="s">
        <v>165</v>
      </c>
      <c r="AW80" s="61" t="s">
        <v>165</v>
      </c>
      <c r="AX80" s="61" t="s">
        <v>165</v>
      </c>
      <c r="AY80" s="61" t="s">
        <v>165</v>
      </c>
      <c r="AZ80" s="61" t="s">
        <v>165</v>
      </c>
      <c r="BA80" s="61" t="s">
        <v>165</v>
      </c>
      <c r="BB80" s="61" t="s">
        <v>165</v>
      </c>
      <c r="BC80" s="61" t="s">
        <v>165</v>
      </c>
      <c r="BD80" s="61" t="s">
        <v>165</v>
      </c>
      <c r="BE80" s="61" t="s">
        <v>165</v>
      </c>
      <c r="BF80" s="61" t="s">
        <v>166</v>
      </c>
      <c r="BG80" s="61" t="s">
        <v>165</v>
      </c>
      <c r="BH80" s="61" t="s">
        <v>165</v>
      </c>
      <c r="BI80" s="61" t="s">
        <v>165</v>
      </c>
      <c r="BJ80" s="61" t="s">
        <v>165</v>
      </c>
      <c r="BK80" s="61" t="s">
        <v>165</v>
      </c>
      <c r="BL80" s="61" t="s">
        <v>165</v>
      </c>
      <c r="BM80" s="61" t="s">
        <v>165</v>
      </c>
      <c r="BN80" s="61" t="s">
        <v>165</v>
      </c>
      <c r="BO80" s="61" t="s">
        <v>165</v>
      </c>
      <c r="BP80" s="61" t="s">
        <v>165</v>
      </c>
      <c r="BQ80" s="61" t="s">
        <v>165</v>
      </c>
      <c r="BR80" s="61" t="s">
        <v>165</v>
      </c>
      <c r="BS80" s="61" t="s">
        <v>165</v>
      </c>
      <c r="BT80" s="61" t="s">
        <v>165</v>
      </c>
      <c r="BU80" s="61" t="s">
        <v>165</v>
      </c>
      <c r="BV80" s="61" t="s">
        <v>165</v>
      </c>
      <c r="BW80" s="61" t="s">
        <v>165</v>
      </c>
      <c r="BX80" s="61" t="s">
        <v>165</v>
      </c>
      <c r="BY80" s="61" t="s">
        <v>165</v>
      </c>
      <c r="BZ80" s="61" t="s">
        <v>165</v>
      </c>
      <c r="CA80" s="61" t="s">
        <v>165</v>
      </c>
      <c r="CB80" s="61" t="s">
        <v>165</v>
      </c>
      <c r="CC80" s="61" t="s">
        <v>165</v>
      </c>
      <c r="CD80" s="61" t="s">
        <v>165</v>
      </c>
      <c r="CE80" s="61" t="s">
        <v>166</v>
      </c>
      <c r="CF80" s="61" t="s">
        <v>165</v>
      </c>
      <c r="CG80" s="61" t="s">
        <v>165</v>
      </c>
      <c r="CH80" s="61" t="s">
        <v>165</v>
      </c>
      <c r="CI80" s="61" t="s">
        <v>165</v>
      </c>
      <c r="CJ80" s="61" t="s">
        <v>165</v>
      </c>
      <c r="CK80" s="61" t="s">
        <v>165</v>
      </c>
      <c r="CL80" s="61" t="s">
        <v>165</v>
      </c>
      <c r="CM80" s="61" t="s">
        <v>165</v>
      </c>
      <c r="CN80" s="61" t="s">
        <v>165</v>
      </c>
      <c r="CO80" s="61" t="s">
        <v>165</v>
      </c>
      <c r="CP80" s="61" t="s">
        <v>165</v>
      </c>
      <c r="CQ80" s="61" t="s">
        <v>165</v>
      </c>
      <c r="CR80" s="61" t="s">
        <v>165</v>
      </c>
      <c r="CS80" s="61" t="s">
        <v>165</v>
      </c>
      <c r="CT80" s="61" t="s">
        <v>165</v>
      </c>
      <c r="CU80" s="61" t="s">
        <v>165</v>
      </c>
      <c r="CV80" s="61" t="s">
        <v>165</v>
      </c>
      <c r="CW80" s="61" t="s">
        <v>165</v>
      </c>
      <c r="CX80" s="61" t="s">
        <v>165</v>
      </c>
      <c r="CY80" s="61" t="s">
        <v>165</v>
      </c>
      <c r="CZ80" s="61" t="s">
        <v>165</v>
      </c>
      <c r="DA80" s="61" t="s">
        <v>165</v>
      </c>
      <c r="DB80" s="61" t="s">
        <v>165</v>
      </c>
      <c r="DC80" s="61" t="s">
        <v>165</v>
      </c>
      <c r="DD80" s="61" t="s">
        <v>165</v>
      </c>
      <c r="DE80" s="61" t="s">
        <v>165</v>
      </c>
      <c r="DF80" s="61" t="s">
        <v>165</v>
      </c>
      <c r="DG80" s="61" t="s">
        <v>165</v>
      </c>
      <c r="DH80" s="61" t="s">
        <v>165</v>
      </c>
      <c r="DI80" s="61" t="s">
        <v>165</v>
      </c>
      <c r="DJ80" s="61" t="s">
        <v>165</v>
      </c>
      <c r="DK80" s="61" t="s">
        <v>165</v>
      </c>
      <c r="DL80" s="61" t="s">
        <v>165</v>
      </c>
      <c r="DM80" s="61" t="s">
        <v>165</v>
      </c>
      <c r="DN80" s="61" t="s">
        <v>165</v>
      </c>
      <c r="DO80" s="61" t="s">
        <v>165</v>
      </c>
      <c r="DP80" s="61" t="s">
        <v>165</v>
      </c>
      <c r="DQ80" s="61"/>
    </row>
    <row r="81" spans="1:121" x14ac:dyDescent="0.25">
      <c r="A81" s="46" t="str">
        <f>IF('[1]Panel Profiles'!A81&lt;&gt;"",'[1]Panel Profiles'!A81,"")</f>
        <v>RVSCP400T18</v>
      </c>
      <c r="B81" s="46" t="str">
        <f>IF('[1]Panel Profiles'!B81&lt;&gt;"",'[1]Panel Profiles'!B81,"")</f>
        <v>PR324 RVSCP</v>
      </c>
      <c r="C81" s="63" t="s">
        <v>166</v>
      </c>
      <c r="D81" s="66" t="s">
        <v>166</v>
      </c>
      <c r="E81" s="66" t="s">
        <v>167</v>
      </c>
      <c r="F81" s="66" t="s">
        <v>166</v>
      </c>
      <c r="G81" s="66" t="s">
        <v>166</v>
      </c>
      <c r="H81" s="66" t="s">
        <v>166</v>
      </c>
      <c r="I81" s="66" t="s">
        <v>165</v>
      </c>
      <c r="J81" s="66" t="s">
        <v>165</v>
      </c>
      <c r="K81" s="66" t="s">
        <v>167</v>
      </c>
      <c r="L81" s="66" t="s">
        <v>165</v>
      </c>
      <c r="M81" s="66" t="s">
        <v>166</v>
      </c>
      <c r="N81" s="66" t="s">
        <v>167</v>
      </c>
      <c r="O81" s="66" t="s">
        <v>166</v>
      </c>
      <c r="P81" s="66" t="s">
        <v>167</v>
      </c>
      <c r="Q81" s="66" t="s">
        <v>167</v>
      </c>
      <c r="R81" s="66" t="s">
        <v>167</v>
      </c>
      <c r="S81" s="66" t="s">
        <v>166</v>
      </c>
      <c r="T81" s="66" t="s">
        <v>167</v>
      </c>
      <c r="U81" s="66" t="s">
        <v>167</v>
      </c>
      <c r="V81" s="66" t="s">
        <v>165</v>
      </c>
      <c r="W81" s="66" t="s">
        <v>166</v>
      </c>
      <c r="X81" s="66" t="s">
        <v>167</v>
      </c>
      <c r="Y81" s="66" t="s">
        <v>166</v>
      </c>
      <c r="Z81" s="66" t="s">
        <v>165</v>
      </c>
      <c r="AA81" s="66" t="s">
        <v>165</v>
      </c>
      <c r="AB81" s="66" t="s">
        <v>167</v>
      </c>
      <c r="AC81" s="66" t="s">
        <v>167</v>
      </c>
      <c r="AD81" s="66" t="s">
        <v>166</v>
      </c>
      <c r="AE81" s="66" t="s">
        <v>166</v>
      </c>
      <c r="AF81" s="66" t="s">
        <v>166</v>
      </c>
      <c r="AG81" s="66" t="s">
        <v>166</v>
      </c>
      <c r="AH81" s="66" t="s">
        <v>165</v>
      </c>
      <c r="AI81" s="66" t="s">
        <v>166</v>
      </c>
      <c r="AJ81" s="66" t="s">
        <v>165</v>
      </c>
      <c r="AK81" s="66" t="s">
        <v>166</v>
      </c>
      <c r="AL81" s="66" t="s">
        <v>167</v>
      </c>
      <c r="AM81" s="66" t="s">
        <v>167</v>
      </c>
      <c r="AN81" s="66" t="s">
        <v>166</v>
      </c>
      <c r="AO81" s="66" t="s">
        <v>166</v>
      </c>
      <c r="AP81" s="66" t="s">
        <v>166</v>
      </c>
      <c r="AQ81" s="66" t="s">
        <v>166</v>
      </c>
      <c r="AR81" s="66" t="s">
        <v>166</v>
      </c>
      <c r="AS81" s="66" t="s">
        <v>166</v>
      </c>
      <c r="AT81" s="66" t="s">
        <v>167</v>
      </c>
      <c r="AU81" s="66" t="s">
        <v>165</v>
      </c>
      <c r="AV81" s="66" t="s">
        <v>165</v>
      </c>
      <c r="AW81" s="66" t="s">
        <v>166</v>
      </c>
      <c r="AX81" s="66" t="s">
        <v>166</v>
      </c>
      <c r="AY81" s="66" t="s">
        <v>166</v>
      </c>
      <c r="AZ81" s="66" t="s">
        <v>166</v>
      </c>
      <c r="BA81" s="66" t="s">
        <v>166</v>
      </c>
      <c r="BB81" s="66" t="s">
        <v>166</v>
      </c>
      <c r="BC81" s="66" t="s">
        <v>166</v>
      </c>
      <c r="BD81" s="66" t="s">
        <v>166</v>
      </c>
      <c r="BE81" s="66" t="s">
        <v>167</v>
      </c>
      <c r="BF81" s="66" t="s">
        <v>166</v>
      </c>
      <c r="BG81" s="66" t="s">
        <v>166</v>
      </c>
      <c r="BH81" s="66" t="s">
        <v>166</v>
      </c>
      <c r="BI81" s="66" t="s">
        <v>165</v>
      </c>
      <c r="BJ81" s="66" t="s">
        <v>165</v>
      </c>
      <c r="BK81" s="66" t="s">
        <v>166</v>
      </c>
      <c r="BL81" s="66" t="s">
        <v>165</v>
      </c>
      <c r="BM81" s="66" t="s">
        <v>166</v>
      </c>
      <c r="BN81" s="66" t="s">
        <v>166</v>
      </c>
      <c r="BO81" s="66" t="s">
        <v>166</v>
      </c>
      <c r="BP81" s="66" t="s">
        <v>166</v>
      </c>
      <c r="BQ81" s="66" t="s">
        <v>165</v>
      </c>
      <c r="BR81" s="66" t="s">
        <v>166</v>
      </c>
      <c r="BS81" s="66" t="s">
        <v>166</v>
      </c>
      <c r="BT81" s="66" t="s">
        <v>166</v>
      </c>
      <c r="BU81" s="66" t="s">
        <v>166</v>
      </c>
      <c r="BV81" s="66" t="s">
        <v>166</v>
      </c>
      <c r="BW81" s="66" t="s">
        <v>167</v>
      </c>
      <c r="BX81" s="66" t="s">
        <v>166</v>
      </c>
      <c r="BY81" s="66" t="s">
        <v>166</v>
      </c>
      <c r="BZ81" s="66" t="s">
        <v>166</v>
      </c>
      <c r="CA81" s="66" t="s">
        <v>166</v>
      </c>
      <c r="CB81" s="66" t="s">
        <v>166</v>
      </c>
      <c r="CC81" s="66" t="s">
        <v>166</v>
      </c>
      <c r="CD81" s="66" t="s">
        <v>166</v>
      </c>
      <c r="CE81" s="66" t="s">
        <v>166</v>
      </c>
      <c r="CF81" s="66" t="s">
        <v>166</v>
      </c>
      <c r="CG81" s="66" t="s">
        <v>166</v>
      </c>
      <c r="CH81" s="66" t="s">
        <v>166</v>
      </c>
      <c r="CI81" s="66" t="s">
        <v>166</v>
      </c>
      <c r="CJ81" s="66" t="s">
        <v>166</v>
      </c>
      <c r="CK81" s="66" t="s">
        <v>166</v>
      </c>
      <c r="CL81" s="66" t="s">
        <v>166</v>
      </c>
      <c r="CM81" s="66" t="s">
        <v>166</v>
      </c>
      <c r="CN81" s="66" t="s">
        <v>166</v>
      </c>
      <c r="CO81" s="66" t="s">
        <v>166</v>
      </c>
      <c r="CP81" s="66" t="s">
        <v>166</v>
      </c>
      <c r="CQ81" s="66" t="s">
        <v>166</v>
      </c>
      <c r="CR81" s="66" t="s">
        <v>166</v>
      </c>
      <c r="CS81" s="66" t="s">
        <v>166</v>
      </c>
      <c r="CT81" s="66" t="s">
        <v>165</v>
      </c>
      <c r="CU81" s="66" t="s">
        <v>166</v>
      </c>
      <c r="CV81" s="66" t="s">
        <v>166</v>
      </c>
      <c r="CW81" s="66" t="s">
        <v>166</v>
      </c>
      <c r="CX81" s="66" t="s">
        <v>166</v>
      </c>
      <c r="CY81" s="66" t="s">
        <v>166</v>
      </c>
      <c r="CZ81" s="66" t="s">
        <v>166</v>
      </c>
      <c r="DA81" s="66" t="s">
        <v>166</v>
      </c>
      <c r="DB81" s="66" t="s">
        <v>166</v>
      </c>
      <c r="DC81" s="66" t="s">
        <v>166</v>
      </c>
      <c r="DD81" s="66" t="s">
        <v>166</v>
      </c>
      <c r="DE81" s="66" t="s">
        <v>165</v>
      </c>
      <c r="DF81" s="66" t="s">
        <v>166</v>
      </c>
      <c r="DG81" s="66" t="s">
        <v>166</v>
      </c>
      <c r="DH81" s="66" t="s">
        <v>166</v>
      </c>
      <c r="DI81" s="66" t="s">
        <v>166</v>
      </c>
      <c r="DJ81" s="66" t="s">
        <v>166</v>
      </c>
      <c r="DK81" s="66" t="s">
        <v>166</v>
      </c>
      <c r="DL81" s="66" t="s">
        <v>166</v>
      </c>
      <c r="DM81" s="66" t="s">
        <v>166</v>
      </c>
      <c r="DN81" s="66" t="s">
        <v>166</v>
      </c>
      <c r="DO81" s="66" t="s">
        <v>167</v>
      </c>
      <c r="DP81" s="66" t="s">
        <v>167</v>
      </c>
      <c r="DQ81" s="66"/>
    </row>
    <row r="82" spans="1:121" x14ac:dyDescent="0.25">
      <c r="A82" s="49" t="str">
        <f>IF('[1]Panel Profiles'!A82&lt;&gt;"",'[1]Panel Profiles'!A82,"")</f>
        <v>RVSCP400T21</v>
      </c>
      <c r="B82" s="49" t="str">
        <f>IF('[1]Panel Profiles'!B82&lt;&gt;"",'[1]Panel Profiles'!B82,"")</f>
        <v>PR324 RVSCP</v>
      </c>
      <c r="C82" s="60" t="s">
        <v>165</v>
      </c>
      <c r="D82" s="61" t="s">
        <v>165</v>
      </c>
      <c r="E82" s="61" t="s">
        <v>165</v>
      </c>
      <c r="F82" s="61" t="s">
        <v>165</v>
      </c>
      <c r="G82" s="61" t="s">
        <v>165</v>
      </c>
      <c r="H82" s="61" t="s">
        <v>165</v>
      </c>
      <c r="I82" s="61" t="s">
        <v>165</v>
      </c>
      <c r="J82" s="61" t="s">
        <v>165</v>
      </c>
      <c r="K82" s="61" t="s">
        <v>165</v>
      </c>
      <c r="L82" s="61" t="s">
        <v>165</v>
      </c>
      <c r="M82" s="61" t="s">
        <v>165</v>
      </c>
      <c r="N82" s="61" t="s">
        <v>165</v>
      </c>
      <c r="O82" s="61" t="s">
        <v>166</v>
      </c>
      <c r="P82" s="61" t="s">
        <v>165</v>
      </c>
      <c r="Q82" s="61" t="s">
        <v>165</v>
      </c>
      <c r="R82" s="61" t="s">
        <v>165</v>
      </c>
      <c r="S82" s="61" t="s">
        <v>165</v>
      </c>
      <c r="T82" s="61" t="s">
        <v>165</v>
      </c>
      <c r="U82" s="61" t="s">
        <v>165</v>
      </c>
      <c r="V82" s="61" t="s">
        <v>165</v>
      </c>
      <c r="W82" s="61" t="s">
        <v>165</v>
      </c>
      <c r="X82" s="61" t="s">
        <v>165</v>
      </c>
      <c r="Y82" s="61" t="s">
        <v>165</v>
      </c>
      <c r="Z82" s="61" t="s">
        <v>165</v>
      </c>
      <c r="AA82" s="61" t="s">
        <v>165</v>
      </c>
      <c r="AB82" s="61" t="s">
        <v>165</v>
      </c>
      <c r="AC82" s="61" t="s">
        <v>165</v>
      </c>
      <c r="AD82" s="61" t="s">
        <v>165</v>
      </c>
      <c r="AE82" s="61" t="s">
        <v>165</v>
      </c>
      <c r="AF82" s="61" t="s">
        <v>165</v>
      </c>
      <c r="AG82" s="61" t="s">
        <v>165</v>
      </c>
      <c r="AH82" s="61" t="s">
        <v>165</v>
      </c>
      <c r="AI82" s="61" t="s">
        <v>165</v>
      </c>
      <c r="AJ82" s="61" t="s">
        <v>165</v>
      </c>
      <c r="AK82" s="61" t="s">
        <v>165</v>
      </c>
      <c r="AL82" s="61" t="s">
        <v>165</v>
      </c>
      <c r="AM82" s="61" t="s">
        <v>165</v>
      </c>
      <c r="AN82" s="61" t="s">
        <v>165</v>
      </c>
      <c r="AO82" s="61" t="s">
        <v>165</v>
      </c>
      <c r="AP82" s="61" t="s">
        <v>165</v>
      </c>
      <c r="AQ82" s="61" t="s">
        <v>165</v>
      </c>
      <c r="AR82" s="61" t="s">
        <v>166</v>
      </c>
      <c r="AS82" s="61" t="s">
        <v>165</v>
      </c>
      <c r="AT82" s="61" t="s">
        <v>165</v>
      </c>
      <c r="AU82" s="61" t="s">
        <v>165</v>
      </c>
      <c r="AV82" s="61" t="s">
        <v>165</v>
      </c>
      <c r="AW82" s="61" t="s">
        <v>166</v>
      </c>
      <c r="AX82" s="61" t="s">
        <v>166</v>
      </c>
      <c r="AY82" s="61" t="s">
        <v>166</v>
      </c>
      <c r="AZ82" s="61" t="s">
        <v>165</v>
      </c>
      <c r="BA82" s="61" t="s">
        <v>165</v>
      </c>
      <c r="BB82" s="61" t="s">
        <v>165</v>
      </c>
      <c r="BC82" s="61" t="s">
        <v>165</v>
      </c>
      <c r="BD82" s="61" t="s">
        <v>165</v>
      </c>
      <c r="BE82" s="61" t="s">
        <v>167</v>
      </c>
      <c r="BF82" s="61" t="s">
        <v>166</v>
      </c>
      <c r="BG82" s="61" t="s">
        <v>165</v>
      </c>
      <c r="BH82" s="61" t="s">
        <v>165</v>
      </c>
      <c r="BI82" s="61" t="s">
        <v>165</v>
      </c>
      <c r="BJ82" s="61" t="s">
        <v>165</v>
      </c>
      <c r="BK82" s="61" t="s">
        <v>165</v>
      </c>
      <c r="BL82" s="61" t="s">
        <v>165</v>
      </c>
      <c r="BM82" s="61" t="s">
        <v>166</v>
      </c>
      <c r="BN82" s="61" t="s">
        <v>166</v>
      </c>
      <c r="BO82" s="61" t="s">
        <v>166</v>
      </c>
      <c r="BP82" s="61" t="s">
        <v>166</v>
      </c>
      <c r="BQ82" s="61" t="s">
        <v>165</v>
      </c>
      <c r="BR82" s="61" t="s">
        <v>165</v>
      </c>
      <c r="BS82" s="61" t="s">
        <v>165</v>
      </c>
      <c r="BT82" s="61" t="s">
        <v>165</v>
      </c>
      <c r="BU82" s="61" t="s">
        <v>166</v>
      </c>
      <c r="BV82" s="61" t="s">
        <v>165</v>
      </c>
      <c r="BW82" s="61" t="s">
        <v>165</v>
      </c>
      <c r="BX82" s="61" t="s">
        <v>166</v>
      </c>
      <c r="BY82" s="61" t="s">
        <v>166</v>
      </c>
      <c r="BZ82" s="61" t="s">
        <v>166</v>
      </c>
      <c r="CA82" s="61" t="s">
        <v>165</v>
      </c>
      <c r="CB82" s="61" t="s">
        <v>165</v>
      </c>
      <c r="CC82" s="61" t="s">
        <v>165</v>
      </c>
      <c r="CD82" s="61" t="s">
        <v>166</v>
      </c>
      <c r="CE82" s="61" t="s">
        <v>166</v>
      </c>
      <c r="CF82" s="61" t="s">
        <v>166</v>
      </c>
      <c r="CG82" s="61" t="s">
        <v>166</v>
      </c>
      <c r="CH82" s="61" t="s">
        <v>166</v>
      </c>
      <c r="CI82" s="61" t="s">
        <v>165</v>
      </c>
      <c r="CJ82" s="61" t="s">
        <v>166</v>
      </c>
      <c r="CK82" s="61" t="s">
        <v>165</v>
      </c>
      <c r="CL82" s="61" t="s">
        <v>166</v>
      </c>
      <c r="CM82" s="61" t="s">
        <v>165</v>
      </c>
      <c r="CN82" s="61" t="s">
        <v>166</v>
      </c>
      <c r="CO82" s="61" t="s">
        <v>166</v>
      </c>
      <c r="CP82" s="61" t="s">
        <v>166</v>
      </c>
      <c r="CQ82" s="61" t="s">
        <v>166</v>
      </c>
      <c r="CR82" s="61" t="s">
        <v>166</v>
      </c>
      <c r="CS82" s="61" t="s">
        <v>166</v>
      </c>
      <c r="CT82" s="61" t="s">
        <v>165</v>
      </c>
      <c r="CU82" s="61" t="s">
        <v>166</v>
      </c>
      <c r="CV82" s="61" t="s">
        <v>166</v>
      </c>
      <c r="CW82" s="61" t="s">
        <v>166</v>
      </c>
      <c r="CX82" s="61" t="s">
        <v>166</v>
      </c>
      <c r="CY82" s="61" t="s">
        <v>165</v>
      </c>
      <c r="CZ82" s="61" t="s">
        <v>165</v>
      </c>
      <c r="DA82" s="61" t="s">
        <v>165</v>
      </c>
      <c r="DB82" s="61" t="s">
        <v>166</v>
      </c>
      <c r="DC82" s="61" t="s">
        <v>166</v>
      </c>
      <c r="DD82" s="61" t="s">
        <v>165</v>
      </c>
      <c r="DE82" s="61" t="s">
        <v>165</v>
      </c>
      <c r="DF82" s="61" t="s">
        <v>165</v>
      </c>
      <c r="DG82" s="61" t="s">
        <v>166</v>
      </c>
      <c r="DH82" s="61" t="s">
        <v>165</v>
      </c>
      <c r="DI82" s="61" t="s">
        <v>165</v>
      </c>
      <c r="DJ82" s="61" t="s">
        <v>165</v>
      </c>
      <c r="DK82" s="61" t="s">
        <v>166</v>
      </c>
      <c r="DL82" s="61" t="s">
        <v>165</v>
      </c>
      <c r="DM82" s="61" t="s">
        <v>166</v>
      </c>
      <c r="DN82" s="61" t="s">
        <v>166</v>
      </c>
      <c r="DO82" s="61" t="s">
        <v>165</v>
      </c>
      <c r="DP82" s="61" t="s">
        <v>165</v>
      </c>
      <c r="DQ82" s="61"/>
    </row>
    <row r="83" spans="1:121" x14ac:dyDescent="0.25">
      <c r="A83" s="46" t="str">
        <f>IF('[1]Panel Profiles'!A83&lt;&gt;"",'[1]Panel Profiles'!A83,"")</f>
        <v>PR251</v>
      </c>
      <c r="B83" s="46" t="str">
        <f>IF('[1]Panel Profiles'!B83&lt;&gt;"",'[1]Panel Profiles'!B83,"")</f>
        <v>PR325-25</v>
      </c>
      <c r="C83" s="63" t="s">
        <v>165</v>
      </c>
      <c r="D83" s="66" t="s">
        <v>165</v>
      </c>
      <c r="E83" s="66" t="s">
        <v>165</v>
      </c>
      <c r="F83" s="66" t="s">
        <v>165</v>
      </c>
      <c r="G83" s="66" t="s">
        <v>165</v>
      </c>
      <c r="H83" s="66" t="s">
        <v>165</v>
      </c>
      <c r="I83" s="66" t="s">
        <v>165</v>
      </c>
      <c r="J83" s="66" t="s">
        <v>165</v>
      </c>
      <c r="K83" s="66" t="s">
        <v>165</v>
      </c>
      <c r="L83" s="66" t="s">
        <v>165</v>
      </c>
      <c r="M83" s="66" t="s">
        <v>165</v>
      </c>
      <c r="N83" s="66" t="s">
        <v>165</v>
      </c>
      <c r="O83" s="66" t="s">
        <v>166</v>
      </c>
      <c r="P83" s="66" t="s">
        <v>165</v>
      </c>
      <c r="Q83" s="66" t="s">
        <v>165</v>
      </c>
      <c r="R83" s="66" t="s">
        <v>165</v>
      </c>
      <c r="S83" s="66" t="s">
        <v>165</v>
      </c>
      <c r="T83" s="66" t="s">
        <v>165</v>
      </c>
      <c r="U83" s="66" t="s">
        <v>165</v>
      </c>
      <c r="V83" s="66" t="s">
        <v>165</v>
      </c>
      <c r="W83" s="66" t="s">
        <v>165</v>
      </c>
      <c r="X83" s="66" t="s">
        <v>165</v>
      </c>
      <c r="Y83" s="66" t="s">
        <v>165</v>
      </c>
      <c r="Z83" s="66" t="s">
        <v>165</v>
      </c>
      <c r="AA83" s="66" t="s">
        <v>165</v>
      </c>
      <c r="AB83" s="66" t="s">
        <v>165</v>
      </c>
      <c r="AC83" s="66" t="s">
        <v>165</v>
      </c>
      <c r="AD83" s="66" t="s">
        <v>165</v>
      </c>
      <c r="AE83" s="66" t="s">
        <v>165</v>
      </c>
      <c r="AF83" s="66" t="s">
        <v>165</v>
      </c>
      <c r="AG83" s="66" t="s">
        <v>165</v>
      </c>
      <c r="AH83" s="66" t="s">
        <v>165</v>
      </c>
      <c r="AI83" s="66" t="s">
        <v>165</v>
      </c>
      <c r="AJ83" s="66" t="s">
        <v>165</v>
      </c>
      <c r="AK83" s="66" t="s">
        <v>165</v>
      </c>
      <c r="AL83" s="66" t="s">
        <v>165</v>
      </c>
      <c r="AM83" s="66" t="s">
        <v>165</v>
      </c>
      <c r="AN83" s="66" t="s">
        <v>165</v>
      </c>
      <c r="AO83" s="66" t="s">
        <v>165</v>
      </c>
      <c r="AP83" s="66" t="s">
        <v>165</v>
      </c>
      <c r="AQ83" s="66" t="s">
        <v>165</v>
      </c>
      <c r="AR83" s="66" t="s">
        <v>166</v>
      </c>
      <c r="AS83" s="66" t="s">
        <v>165</v>
      </c>
      <c r="AT83" s="66" t="s">
        <v>165</v>
      </c>
      <c r="AU83" s="66" t="s">
        <v>165</v>
      </c>
      <c r="AV83" s="66" t="s">
        <v>165</v>
      </c>
      <c r="AW83" s="66" t="s">
        <v>166</v>
      </c>
      <c r="AX83" s="66" t="s">
        <v>166</v>
      </c>
      <c r="AY83" s="66" t="s">
        <v>166</v>
      </c>
      <c r="AZ83" s="66" t="s">
        <v>165</v>
      </c>
      <c r="BA83" s="66" t="s">
        <v>165</v>
      </c>
      <c r="BB83" s="66" t="s">
        <v>165</v>
      </c>
      <c r="BC83" s="66" t="s">
        <v>165</v>
      </c>
      <c r="BD83" s="66" t="s">
        <v>165</v>
      </c>
      <c r="BE83" s="66" t="s">
        <v>167</v>
      </c>
      <c r="BF83" s="66" t="s">
        <v>166</v>
      </c>
      <c r="BG83" s="66" t="s">
        <v>165</v>
      </c>
      <c r="BH83" s="66" t="s">
        <v>165</v>
      </c>
      <c r="BI83" s="66" t="s">
        <v>165</v>
      </c>
      <c r="BJ83" s="66" t="s">
        <v>165</v>
      </c>
      <c r="BK83" s="66" t="s">
        <v>165</v>
      </c>
      <c r="BL83" s="66" t="s">
        <v>165</v>
      </c>
      <c r="BM83" s="66" t="s">
        <v>166</v>
      </c>
      <c r="BN83" s="66" t="s">
        <v>166</v>
      </c>
      <c r="BO83" s="66" t="s">
        <v>166</v>
      </c>
      <c r="BP83" s="66" t="s">
        <v>166</v>
      </c>
      <c r="BQ83" s="66" t="s">
        <v>165</v>
      </c>
      <c r="BR83" s="66" t="s">
        <v>165</v>
      </c>
      <c r="BS83" s="66" t="s">
        <v>165</v>
      </c>
      <c r="BT83" s="66" t="s">
        <v>165</v>
      </c>
      <c r="BU83" s="66" t="s">
        <v>166</v>
      </c>
      <c r="BV83" s="66" t="s">
        <v>165</v>
      </c>
      <c r="BW83" s="66" t="s">
        <v>165</v>
      </c>
      <c r="BX83" s="66" t="s">
        <v>166</v>
      </c>
      <c r="BY83" s="66" t="s">
        <v>166</v>
      </c>
      <c r="BZ83" s="66" t="s">
        <v>166</v>
      </c>
      <c r="CA83" s="66" t="s">
        <v>165</v>
      </c>
      <c r="CB83" s="66" t="s">
        <v>165</v>
      </c>
      <c r="CC83" s="66" t="s">
        <v>165</v>
      </c>
      <c r="CD83" s="66" t="s">
        <v>166</v>
      </c>
      <c r="CE83" s="66" t="s">
        <v>166</v>
      </c>
      <c r="CF83" s="66" t="s">
        <v>166</v>
      </c>
      <c r="CG83" s="66" t="s">
        <v>166</v>
      </c>
      <c r="CH83" s="66" t="s">
        <v>166</v>
      </c>
      <c r="CI83" s="66" t="s">
        <v>165</v>
      </c>
      <c r="CJ83" s="66" t="s">
        <v>166</v>
      </c>
      <c r="CK83" s="66" t="s">
        <v>165</v>
      </c>
      <c r="CL83" s="66" t="s">
        <v>166</v>
      </c>
      <c r="CM83" s="66" t="s">
        <v>165</v>
      </c>
      <c r="CN83" s="66" t="s">
        <v>166</v>
      </c>
      <c r="CO83" s="66" t="s">
        <v>166</v>
      </c>
      <c r="CP83" s="66" t="s">
        <v>166</v>
      </c>
      <c r="CQ83" s="66" t="s">
        <v>166</v>
      </c>
      <c r="CR83" s="66" t="s">
        <v>166</v>
      </c>
      <c r="CS83" s="66" t="s">
        <v>166</v>
      </c>
      <c r="CT83" s="66" t="s">
        <v>165</v>
      </c>
      <c r="CU83" s="66" t="s">
        <v>166</v>
      </c>
      <c r="CV83" s="66" t="s">
        <v>166</v>
      </c>
      <c r="CW83" s="66" t="s">
        <v>166</v>
      </c>
      <c r="CX83" s="66" t="s">
        <v>166</v>
      </c>
      <c r="CY83" s="66" t="s">
        <v>165</v>
      </c>
      <c r="CZ83" s="66" t="s">
        <v>165</v>
      </c>
      <c r="DA83" s="66" t="s">
        <v>165</v>
      </c>
      <c r="DB83" s="66" t="s">
        <v>166</v>
      </c>
      <c r="DC83" s="66" t="s">
        <v>166</v>
      </c>
      <c r="DD83" s="66" t="s">
        <v>165</v>
      </c>
      <c r="DE83" s="66" t="s">
        <v>165</v>
      </c>
      <c r="DF83" s="66" t="s">
        <v>165</v>
      </c>
      <c r="DG83" s="66" t="s">
        <v>166</v>
      </c>
      <c r="DH83" s="66" t="s">
        <v>165</v>
      </c>
      <c r="DI83" s="66" t="s">
        <v>165</v>
      </c>
      <c r="DJ83" s="66" t="s">
        <v>165</v>
      </c>
      <c r="DK83" s="66" t="s">
        <v>166</v>
      </c>
      <c r="DL83" s="66" t="s">
        <v>165</v>
      </c>
      <c r="DM83" s="66" t="s">
        <v>166</v>
      </c>
      <c r="DN83" s="66" t="s">
        <v>166</v>
      </c>
      <c r="DO83" s="66" t="s">
        <v>165</v>
      </c>
      <c r="DP83" s="66" t="s">
        <v>165</v>
      </c>
      <c r="DQ83" s="66"/>
    </row>
    <row r="84" spans="1:121" x14ac:dyDescent="0.25">
      <c r="A84" s="51" t="str">
        <f>IF('[1]Panel Profiles'!A84&lt;&gt;"",'[1]Panel Profiles'!A84,"N/A")</f>
        <v>PR254</v>
      </c>
      <c r="B84" s="49" t="str">
        <f>IF('[1]Panel Profiles'!B84&lt;&gt;"",'[1]Panel Profiles'!B84,"")</f>
        <v>PR326-19</v>
      </c>
      <c r="C84" s="60" t="s">
        <v>165</v>
      </c>
      <c r="D84" s="61" t="s">
        <v>165</v>
      </c>
      <c r="E84" s="61" t="s">
        <v>165</v>
      </c>
      <c r="F84" s="61" t="s">
        <v>165</v>
      </c>
      <c r="G84" s="61" t="s">
        <v>165</v>
      </c>
      <c r="H84" s="61" t="s">
        <v>165</v>
      </c>
      <c r="I84" s="61" t="s">
        <v>165</v>
      </c>
      <c r="J84" s="61" t="s">
        <v>165</v>
      </c>
      <c r="K84" s="61" t="s">
        <v>165</v>
      </c>
      <c r="L84" s="61" t="s">
        <v>165</v>
      </c>
      <c r="M84" s="61" t="s">
        <v>165</v>
      </c>
      <c r="N84" s="61" t="s">
        <v>165</v>
      </c>
      <c r="O84" s="61" t="s">
        <v>166</v>
      </c>
      <c r="P84" s="61" t="s">
        <v>165</v>
      </c>
      <c r="Q84" s="61" t="s">
        <v>165</v>
      </c>
      <c r="R84" s="61" t="s">
        <v>165</v>
      </c>
      <c r="S84" s="61" t="s">
        <v>165</v>
      </c>
      <c r="T84" s="61" t="s">
        <v>165</v>
      </c>
      <c r="U84" s="61" t="s">
        <v>165</v>
      </c>
      <c r="V84" s="61" t="s">
        <v>165</v>
      </c>
      <c r="W84" s="61" t="s">
        <v>165</v>
      </c>
      <c r="X84" s="61" t="s">
        <v>167</v>
      </c>
      <c r="Y84" s="61" t="s">
        <v>165</v>
      </c>
      <c r="Z84" s="61" t="s">
        <v>165</v>
      </c>
      <c r="AA84" s="61" t="s">
        <v>165</v>
      </c>
      <c r="AB84" s="61" t="s">
        <v>165</v>
      </c>
      <c r="AC84" s="61" t="s">
        <v>165</v>
      </c>
      <c r="AD84" s="61" t="s">
        <v>165</v>
      </c>
      <c r="AE84" s="61" t="s">
        <v>165</v>
      </c>
      <c r="AF84" s="61" t="s">
        <v>165</v>
      </c>
      <c r="AG84" s="61" t="s">
        <v>165</v>
      </c>
      <c r="AH84" s="61" t="s">
        <v>165</v>
      </c>
      <c r="AI84" s="61" t="s">
        <v>165</v>
      </c>
      <c r="AJ84" s="61" t="s">
        <v>165</v>
      </c>
      <c r="AK84" s="61" t="s">
        <v>165</v>
      </c>
      <c r="AL84" s="61" t="s">
        <v>165</v>
      </c>
      <c r="AM84" s="61" t="s">
        <v>165</v>
      </c>
      <c r="AN84" s="61" t="s">
        <v>165</v>
      </c>
      <c r="AO84" s="61" t="s">
        <v>165</v>
      </c>
      <c r="AP84" s="61" t="s">
        <v>165</v>
      </c>
      <c r="AQ84" s="61" t="s">
        <v>165</v>
      </c>
      <c r="AR84" s="61" t="s">
        <v>166</v>
      </c>
      <c r="AS84" s="61" t="s">
        <v>165</v>
      </c>
      <c r="AT84" s="61" t="s">
        <v>165</v>
      </c>
      <c r="AU84" s="61" t="s">
        <v>165</v>
      </c>
      <c r="AV84" s="61" t="s">
        <v>165</v>
      </c>
      <c r="AW84" s="61" t="s">
        <v>166</v>
      </c>
      <c r="AX84" s="61" t="s">
        <v>166</v>
      </c>
      <c r="AY84" s="61" t="s">
        <v>166</v>
      </c>
      <c r="AZ84" s="61" t="s">
        <v>165</v>
      </c>
      <c r="BA84" s="61" t="s">
        <v>165</v>
      </c>
      <c r="BB84" s="61" t="s">
        <v>165</v>
      </c>
      <c r="BC84" s="61" t="s">
        <v>165</v>
      </c>
      <c r="BD84" s="61" t="s">
        <v>165</v>
      </c>
      <c r="BE84" s="61" t="s">
        <v>167</v>
      </c>
      <c r="BF84" s="61" t="s">
        <v>166</v>
      </c>
      <c r="BG84" s="61" t="s">
        <v>165</v>
      </c>
      <c r="BH84" s="61" t="s">
        <v>165</v>
      </c>
      <c r="BI84" s="61" t="s">
        <v>165</v>
      </c>
      <c r="BJ84" s="61" t="s">
        <v>165</v>
      </c>
      <c r="BK84" s="61" t="s">
        <v>165</v>
      </c>
      <c r="BL84" s="61" t="s">
        <v>165</v>
      </c>
      <c r="BM84" s="61" t="s">
        <v>166</v>
      </c>
      <c r="BN84" s="61" t="s">
        <v>166</v>
      </c>
      <c r="BO84" s="61" t="s">
        <v>166</v>
      </c>
      <c r="BP84" s="61" t="s">
        <v>166</v>
      </c>
      <c r="BQ84" s="61" t="s">
        <v>165</v>
      </c>
      <c r="BR84" s="61" t="s">
        <v>165</v>
      </c>
      <c r="BS84" s="61" t="s">
        <v>165</v>
      </c>
      <c r="BT84" s="61" t="s">
        <v>165</v>
      </c>
      <c r="BU84" s="61" t="s">
        <v>166</v>
      </c>
      <c r="BV84" s="61" t="s">
        <v>165</v>
      </c>
      <c r="BW84" s="61" t="s">
        <v>165</v>
      </c>
      <c r="BX84" s="61" t="s">
        <v>166</v>
      </c>
      <c r="BY84" s="61" t="s">
        <v>166</v>
      </c>
      <c r="BZ84" s="61" t="s">
        <v>166</v>
      </c>
      <c r="CA84" s="61" t="s">
        <v>165</v>
      </c>
      <c r="CB84" s="61" t="s">
        <v>165</v>
      </c>
      <c r="CC84" s="61" t="s">
        <v>165</v>
      </c>
      <c r="CD84" s="61" t="s">
        <v>166</v>
      </c>
      <c r="CE84" s="61" t="s">
        <v>166</v>
      </c>
      <c r="CF84" s="61" t="s">
        <v>166</v>
      </c>
      <c r="CG84" s="61" t="s">
        <v>166</v>
      </c>
      <c r="CH84" s="61" t="s">
        <v>166</v>
      </c>
      <c r="CI84" s="61" t="s">
        <v>165</v>
      </c>
      <c r="CJ84" s="61" t="s">
        <v>166</v>
      </c>
      <c r="CK84" s="61" t="s">
        <v>165</v>
      </c>
      <c r="CL84" s="61" t="s">
        <v>166</v>
      </c>
      <c r="CM84" s="61" t="s">
        <v>165</v>
      </c>
      <c r="CN84" s="61" t="s">
        <v>166</v>
      </c>
      <c r="CO84" s="61" t="s">
        <v>166</v>
      </c>
      <c r="CP84" s="61" t="s">
        <v>166</v>
      </c>
      <c r="CQ84" s="61" t="s">
        <v>166</v>
      </c>
      <c r="CR84" s="61" t="s">
        <v>166</v>
      </c>
      <c r="CS84" s="61" t="s">
        <v>166</v>
      </c>
      <c r="CT84" s="61" t="s">
        <v>165</v>
      </c>
      <c r="CU84" s="61" t="s">
        <v>166</v>
      </c>
      <c r="CV84" s="61" t="s">
        <v>166</v>
      </c>
      <c r="CW84" s="61" t="s">
        <v>166</v>
      </c>
      <c r="CX84" s="61" t="s">
        <v>166</v>
      </c>
      <c r="CY84" s="61" t="s">
        <v>165</v>
      </c>
      <c r="CZ84" s="61" t="s">
        <v>165</v>
      </c>
      <c r="DA84" s="61" t="s">
        <v>166</v>
      </c>
      <c r="DB84" s="61" t="s">
        <v>166</v>
      </c>
      <c r="DC84" s="61" t="s">
        <v>166</v>
      </c>
      <c r="DD84" s="61" t="s">
        <v>165</v>
      </c>
      <c r="DE84" s="61" t="s">
        <v>165</v>
      </c>
      <c r="DF84" s="61" t="s">
        <v>165</v>
      </c>
      <c r="DG84" s="61" t="s">
        <v>166</v>
      </c>
      <c r="DH84" s="61" t="s">
        <v>165</v>
      </c>
      <c r="DI84" s="61" t="s">
        <v>165</v>
      </c>
      <c r="DJ84" s="61" t="s">
        <v>165</v>
      </c>
      <c r="DK84" s="61" t="s">
        <v>166</v>
      </c>
      <c r="DL84" s="61" t="s">
        <v>165</v>
      </c>
      <c r="DM84" s="61" t="s">
        <v>166</v>
      </c>
      <c r="DN84" s="61" t="s">
        <v>166</v>
      </c>
      <c r="DO84" s="61" t="s">
        <v>165</v>
      </c>
      <c r="DP84" s="61" t="s">
        <v>165</v>
      </c>
      <c r="DQ84" s="61"/>
    </row>
    <row r="85" spans="1:121" x14ac:dyDescent="0.25">
      <c r="A85" s="52" t="str">
        <f>IF('[1]Panel Profiles'!A85&lt;&gt;"",'[1]Panel Profiles'!A85,"N/A")</f>
        <v>PR253</v>
      </c>
      <c r="B85" s="46" t="str">
        <f>IF('[1]Panel Profiles'!B85&lt;&gt;"",'[1]Panel Profiles'!B85,"")</f>
        <v>PR326-25</v>
      </c>
      <c r="C85" s="63" t="s">
        <v>166</v>
      </c>
      <c r="D85" s="66" t="s">
        <v>166</v>
      </c>
      <c r="E85" s="66" t="s">
        <v>165</v>
      </c>
      <c r="F85" s="66" t="s">
        <v>165</v>
      </c>
      <c r="G85" s="66" t="s">
        <v>165</v>
      </c>
      <c r="H85" s="66" t="s">
        <v>165</v>
      </c>
      <c r="I85" s="66" t="s">
        <v>165</v>
      </c>
      <c r="J85" s="66" t="s">
        <v>165</v>
      </c>
      <c r="K85" s="66" t="s">
        <v>165</v>
      </c>
      <c r="L85" s="66" t="s">
        <v>165</v>
      </c>
      <c r="M85" s="66" t="s">
        <v>166</v>
      </c>
      <c r="N85" s="66" t="s">
        <v>165</v>
      </c>
      <c r="O85" s="66" t="s">
        <v>166</v>
      </c>
      <c r="P85" s="66" t="s">
        <v>165</v>
      </c>
      <c r="Q85" s="66" t="s">
        <v>165</v>
      </c>
      <c r="R85" s="66" t="s">
        <v>165</v>
      </c>
      <c r="S85" s="66" t="s">
        <v>165</v>
      </c>
      <c r="T85" s="66" t="s">
        <v>165</v>
      </c>
      <c r="U85" s="66" t="s">
        <v>165</v>
      </c>
      <c r="V85" s="66" t="s">
        <v>165</v>
      </c>
      <c r="W85" s="66" t="s">
        <v>165</v>
      </c>
      <c r="X85" s="66" t="s">
        <v>167</v>
      </c>
      <c r="Y85" s="66" t="s">
        <v>165</v>
      </c>
      <c r="Z85" s="66" t="s">
        <v>165</v>
      </c>
      <c r="AA85" s="66" t="s">
        <v>165</v>
      </c>
      <c r="AB85" s="66" t="s">
        <v>165</v>
      </c>
      <c r="AC85" s="66" t="s">
        <v>165</v>
      </c>
      <c r="AD85" s="66" t="s">
        <v>165</v>
      </c>
      <c r="AE85" s="66" t="s">
        <v>165</v>
      </c>
      <c r="AF85" s="66" t="s">
        <v>165</v>
      </c>
      <c r="AG85" s="66" t="s">
        <v>165</v>
      </c>
      <c r="AH85" s="66" t="s">
        <v>165</v>
      </c>
      <c r="AI85" s="66" t="s">
        <v>165</v>
      </c>
      <c r="AJ85" s="66" t="s">
        <v>165</v>
      </c>
      <c r="AK85" s="66" t="s">
        <v>165</v>
      </c>
      <c r="AL85" s="66" t="s">
        <v>165</v>
      </c>
      <c r="AM85" s="66" t="s">
        <v>165</v>
      </c>
      <c r="AN85" s="66" t="s">
        <v>165</v>
      </c>
      <c r="AO85" s="66" t="s">
        <v>165</v>
      </c>
      <c r="AP85" s="66" t="s">
        <v>165</v>
      </c>
      <c r="AQ85" s="66" t="s">
        <v>165</v>
      </c>
      <c r="AR85" s="66" t="s">
        <v>166</v>
      </c>
      <c r="AS85" s="66" t="s">
        <v>165</v>
      </c>
      <c r="AT85" s="66" t="s">
        <v>165</v>
      </c>
      <c r="AU85" s="66" t="s">
        <v>165</v>
      </c>
      <c r="AV85" s="66" t="s">
        <v>165</v>
      </c>
      <c r="AW85" s="66" t="s">
        <v>166</v>
      </c>
      <c r="AX85" s="66" t="s">
        <v>166</v>
      </c>
      <c r="AY85" s="66" t="s">
        <v>166</v>
      </c>
      <c r="AZ85" s="66" t="s">
        <v>165</v>
      </c>
      <c r="BA85" s="66" t="s">
        <v>165</v>
      </c>
      <c r="BB85" s="66" t="s">
        <v>165</v>
      </c>
      <c r="BC85" s="66" t="s">
        <v>165</v>
      </c>
      <c r="BD85" s="66" t="s">
        <v>165</v>
      </c>
      <c r="BE85" s="66" t="s">
        <v>167</v>
      </c>
      <c r="BF85" s="66" t="s">
        <v>166</v>
      </c>
      <c r="BG85" s="66" t="s">
        <v>165</v>
      </c>
      <c r="BH85" s="66" t="s">
        <v>165</v>
      </c>
      <c r="BI85" s="66" t="s">
        <v>165</v>
      </c>
      <c r="BJ85" s="66" t="s">
        <v>165</v>
      </c>
      <c r="BK85" s="66" t="s">
        <v>165</v>
      </c>
      <c r="BL85" s="66" t="s">
        <v>165</v>
      </c>
      <c r="BM85" s="66" t="s">
        <v>166</v>
      </c>
      <c r="BN85" s="66" t="s">
        <v>165</v>
      </c>
      <c r="BO85" s="66" t="s">
        <v>165</v>
      </c>
      <c r="BP85" s="66" t="s">
        <v>165</v>
      </c>
      <c r="BQ85" s="66" t="s">
        <v>165</v>
      </c>
      <c r="BR85" s="66" t="s">
        <v>165</v>
      </c>
      <c r="BS85" s="66" t="s">
        <v>165</v>
      </c>
      <c r="BT85" s="66" t="s">
        <v>165</v>
      </c>
      <c r="BU85" s="66" t="s">
        <v>165</v>
      </c>
      <c r="BV85" s="66" t="s">
        <v>165</v>
      </c>
      <c r="BW85" s="66" t="s">
        <v>165</v>
      </c>
      <c r="BX85" s="66" t="s">
        <v>165</v>
      </c>
      <c r="BY85" s="66" t="s">
        <v>166</v>
      </c>
      <c r="BZ85" s="66" t="s">
        <v>165</v>
      </c>
      <c r="CA85" s="66" t="s">
        <v>165</v>
      </c>
      <c r="CB85" s="66" t="s">
        <v>165</v>
      </c>
      <c r="CC85" s="66" t="s">
        <v>165</v>
      </c>
      <c r="CD85" s="66" t="s">
        <v>165</v>
      </c>
      <c r="CE85" s="66" t="s">
        <v>165</v>
      </c>
      <c r="CF85" s="66" t="s">
        <v>165</v>
      </c>
      <c r="CG85" s="66" t="s">
        <v>165</v>
      </c>
      <c r="CH85" s="66" t="s">
        <v>165</v>
      </c>
      <c r="CI85" s="66" t="s">
        <v>165</v>
      </c>
      <c r="CJ85" s="66" t="s">
        <v>165</v>
      </c>
      <c r="CK85" s="66" t="s">
        <v>165</v>
      </c>
      <c r="CL85" s="66" t="s">
        <v>166</v>
      </c>
      <c r="CM85" s="66" t="s">
        <v>165</v>
      </c>
      <c r="CN85" s="66" t="s">
        <v>165</v>
      </c>
      <c r="CO85" s="66" t="s">
        <v>165</v>
      </c>
      <c r="CP85" s="66" t="s">
        <v>165</v>
      </c>
      <c r="CQ85" s="66" t="s">
        <v>165</v>
      </c>
      <c r="CR85" s="66" t="s">
        <v>165</v>
      </c>
      <c r="CS85" s="66" t="s">
        <v>165</v>
      </c>
      <c r="CT85" s="66" t="s">
        <v>165</v>
      </c>
      <c r="CU85" s="66" t="s">
        <v>165</v>
      </c>
      <c r="CV85" s="66" t="s">
        <v>165</v>
      </c>
      <c r="CW85" s="66" t="s">
        <v>165</v>
      </c>
      <c r="CX85" s="66" t="s">
        <v>165</v>
      </c>
      <c r="CY85" s="66" t="s">
        <v>165</v>
      </c>
      <c r="CZ85" s="66" t="s">
        <v>165</v>
      </c>
      <c r="DA85" s="66" t="s">
        <v>165</v>
      </c>
      <c r="DB85" s="66" t="s">
        <v>165</v>
      </c>
      <c r="DC85" s="66" t="s">
        <v>165</v>
      </c>
      <c r="DD85" s="66" t="s">
        <v>165</v>
      </c>
      <c r="DE85" s="66" t="s">
        <v>165</v>
      </c>
      <c r="DF85" s="66" t="s">
        <v>165</v>
      </c>
      <c r="DG85" s="66" t="s">
        <v>165</v>
      </c>
      <c r="DH85" s="66" t="s">
        <v>165</v>
      </c>
      <c r="DI85" s="66" t="s">
        <v>165</v>
      </c>
      <c r="DJ85" s="66" t="s">
        <v>165</v>
      </c>
      <c r="DK85" s="66" t="s">
        <v>165</v>
      </c>
      <c r="DL85" s="66" t="s">
        <v>165</v>
      </c>
      <c r="DM85" s="66" t="s">
        <v>165</v>
      </c>
      <c r="DN85" s="66" t="s">
        <v>165</v>
      </c>
      <c r="DO85" s="66" t="s">
        <v>165</v>
      </c>
      <c r="DP85" s="66" t="s">
        <v>165</v>
      </c>
      <c r="DQ85" s="66"/>
    </row>
    <row r="86" spans="1:121" x14ac:dyDescent="0.25">
      <c r="A86" s="51" t="str">
        <f>IF('[1]Panel Profiles'!A86&lt;&gt;"",'[1]Panel Profiles'!A86,"N/A")</f>
        <v>PR252</v>
      </c>
      <c r="B86" s="49" t="str">
        <f>IF('[1]Panel Profiles'!B86&lt;&gt;"",'[1]Panel Profiles'!B86,"")</f>
        <v>PR326-32</v>
      </c>
      <c r="C86" s="60" t="s">
        <v>165</v>
      </c>
      <c r="D86" s="61" t="s">
        <v>165</v>
      </c>
      <c r="E86" s="61" t="s">
        <v>167</v>
      </c>
      <c r="F86" s="61" t="s">
        <v>165</v>
      </c>
      <c r="G86" s="61" t="s">
        <v>165</v>
      </c>
      <c r="H86" s="61" t="s">
        <v>166</v>
      </c>
      <c r="I86" s="61" t="s">
        <v>165</v>
      </c>
      <c r="J86" s="61" t="s">
        <v>165</v>
      </c>
      <c r="K86" s="61" t="s">
        <v>165</v>
      </c>
      <c r="L86" s="61" t="s">
        <v>165</v>
      </c>
      <c r="M86" s="61" t="s">
        <v>166</v>
      </c>
      <c r="N86" s="61" t="s">
        <v>165</v>
      </c>
      <c r="O86" s="61" t="s">
        <v>166</v>
      </c>
      <c r="P86" s="61" t="s">
        <v>165</v>
      </c>
      <c r="Q86" s="61" t="s">
        <v>165</v>
      </c>
      <c r="R86" s="61" t="s">
        <v>165</v>
      </c>
      <c r="S86" s="61" t="s">
        <v>166</v>
      </c>
      <c r="T86" s="61" t="s">
        <v>165</v>
      </c>
      <c r="U86" s="61" t="s">
        <v>165</v>
      </c>
      <c r="V86" s="61" t="s">
        <v>165</v>
      </c>
      <c r="W86" s="61" t="s">
        <v>165</v>
      </c>
      <c r="X86" s="61" t="s">
        <v>167</v>
      </c>
      <c r="Y86" s="61" t="s">
        <v>165</v>
      </c>
      <c r="Z86" s="61" t="s">
        <v>165</v>
      </c>
      <c r="AA86" s="61" t="s">
        <v>165</v>
      </c>
      <c r="AB86" s="61" t="s">
        <v>165</v>
      </c>
      <c r="AC86" s="61" t="s">
        <v>165</v>
      </c>
      <c r="AD86" s="61" t="s">
        <v>165</v>
      </c>
      <c r="AE86" s="61" t="s">
        <v>165</v>
      </c>
      <c r="AF86" s="61" t="s">
        <v>165</v>
      </c>
      <c r="AG86" s="61" t="s">
        <v>165</v>
      </c>
      <c r="AH86" s="61" t="s">
        <v>165</v>
      </c>
      <c r="AI86" s="61" t="s">
        <v>165</v>
      </c>
      <c r="AJ86" s="61" t="s">
        <v>165</v>
      </c>
      <c r="AK86" s="61" t="s">
        <v>165</v>
      </c>
      <c r="AL86" s="61" t="s">
        <v>165</v>
      </c>
      <c r="AM86" s="61" t="s">
        <v>165</v>
      </c>
      <c r="AN86" s="61" t="s">
        <v>165</v>
      </c>
      <c r="AO86" s="61" t="s">
        <v>165</v>
      </c>
      <c r="AP86" s="61" t="s">
        <v>165</v>
      </c>
      <c r="AQ86" s="61" t="s">
        <v>165</v>
      </c>
      <c r="AR86" s="61" t="s">
        <v>166</v>
      </c>
      <c r="AS86" s="61" t="s">
        <v>165</v>
      </c>
      <c r="AT86" s="61" t="s">
        <v>165</v>
      </c>
      <c r="AU86" s="61" t="s">
        <v>165</v>
      </c>
      <c r="AV86" s="61" t="s">
        <v>165</v>
      </c>
      <c r="AW86" s="61" t="s">
        <v>166</v>
      </c>
      <c r="AX86" s="61" t="s">
        <v>166</v>
      </c>
      <c r="AY86" s="61" t="s">
        <v>166</v>
      </c>
      <c r="AZ86" s="61" t="s">
        <v>165</v>
      </c>
      <c r="BA86" s="61" t="s">
        <v>165</v>
      </c>
      <c r="BB86" s="61" t="s">
        <v>165</v>
      </c>
      <c r="BC86" s="61" t="s">
        <v>165</v>
      </c>
      <c r="BD86" s="61" t="s">
        <v>165</v>
      </c>
      <c r="BE86" s="61" t="s">
        <v>167</v>
      </c>
      <c r="BF86" s="61" t="s">
        <v>166</v>
      </c>
      <c r="BG86" s="61" t="s">
        <v>165</v>
      </c>
      <c r="BH86" s="61" t="s">
        <v>165</v>
      </c>
      <c r="BI86" s="61" t="s">
        <v>165</v>
      </c>
      <c r="BJ86" s="61" t="s">
        <v>165</v>
      </c>
      <c r="BK86" s="61" t="s">
        <v>165</v>
      </c>
      <c r="BL86" s="61" t="s">
        <v>165</v>
      </c>
      <c r="BM86" s="61" t="s">
        <v>166</v>
      </c>
      <c r="BN86" s="61" t="s">
        <v>166</v>
      </c>
      <c r="BO86" s="61" t="s">
        <v>166</v>
      </c>
      <c r="BP86" s="61" t="s">
        <v>166</v>
      </c>
      <c r="BQ86" s="61" t="s">
        <v>165</v>
      </c>
      <c r="BR86" s="61" t="s">
        <v>165</v>
      </c>
      <c r="BS86" s="61" t="s">
        <v>165</v>
      </c>
      <c r="BT86" s="61" t="s">
        <v>165</v>
      </c>
      <c r="BU86" s="61" t="s">
        <v>166</v>
      </c>
      <c r="BV86" s="61" t="s">
        <v>165</v>
      </c>
      <c r="BW86" s="61" t="s">
        <v>165</v>
      </c>
      <c r="BX86" s="61" t="s">
        <v>166</v>
      </c>
      <c r="BY86" s="61" t="s">
        <v>166</v>
      </c>
      <c r="BZ86" s="61" t="s">
        <v>166</v>
      </c>
      <c r="CA86" s="61" t="s">
        <v>166</v>
      </c>
      <c r="CB86" s="61" t="s">
        <v>165</v>
      </c>
      <c r="CC86" s="61" t="s">
        <v>165</v>
      </c>
      <c r="CD86" s="61" t="s">
        <v>166</v>
      </c>
      <c r="CE86" s="61" t="s">
        <v>166</v>
      </c>
      <c r="CF86" s="61" t="s">
        <v>166</v>
      </c>
      <c r="CG86" s="61" t="s">
        <v>166</v>
      </c>
      <c r="CH86" s="61" t="s">
        <v>166</v>
      </c>
      <c r="CI86" s="61" t="s">
        <v>165</v>
      </c>
      <c r="CJ86" s="61" t="s">
        <v>166</v>
      </c>
      <c r="CK86" s="61" t="s">
        <v>165</v>
      </c>
      <c r="CL86" s="61" t="s">
        <v>166</v>
      </c>
      <c r="CM86" s="61" t="s">
        <v>165</v>
      </c>
      <c r="CN86" s="61" t="s">
        <v>166</v>
      </c>
      <c r="CO86" s="61" t="s">
        <v>166</v>
      </c>
      <c r="CP86" s="61" t="s">
        <v>166</v>
      </c>
      <c r="CQ86" s="61" t="s">
        <v>166</v>
      </c>
      <c r="CR86" s="61" t="s">
        <v>166</v>
      </c>
      <c r="CS86" s="61" t="s">
        <v>166</v>
      </c>
      <c r="CT86" s="61" t="s">
        <v>165</v>
      </c>
      <c r="CU86" s="61" t="s">
        <v>166</v>
      </c>
      <c r="CV86" s="61" t="s">
        <v>166</v>
      </c>
      <c r="CW86" s="61" t="s">
        <v>166</v>
      </c>
      <c r="CX86" s="61" t="s">
        <v>166</v>
      </c>
      <c r="CY86" s="61" t="s">
        <v>165</v>
      </c>
      <c r="CZ86" s="61" t="s">
        <v>165</v>
      </c>
      <c r="DA86" s="61" t="s">
        <v>166</v>
      </c>
      <c r="DB86" s="61" t="s">
        <v>166</v>
      </c>
      <c r="DC86" s="61" t="s">
        <v>166</v>
      </c>
      <c r="DD86" s="61" t="s">
        <v>165</v>
      </c>
      <c r="DE86" s="61" t="s">
        <v>165</v>
      </c>
      <c r="DF86" s="61" t="s">
        <v>165</v>
      </c>
      <c r="DG86" s="61" t="s">
        <v>166</v>
      </c>
      <c r="DH86" s="61" t="s">
        <v>166</v>
      </c>
      <c r="DI86" s="61" t="s">
        <v>165</v>
      </c>
      <c r="DJ86" s="61" t="s">
        <v>165</v>
      </c>
      <c r="DK86" s="61" t="s">
        <v>166</v>
      </c>
      <c r="DL86" s="61" t="s">
        <v>166</v>
      </c>
      <c r="DM86" s="61" t="s">
        <v>166</v>
      </c>
      <c r="DN86" s="61" t="s">
        <v>166</v>
      </c>
      <c r="DO86" s="61" t="s">
        <v>165</v>
      </c>
      <c r="DP86" s="61" t="s">
        <v>165</v>
      </c>
      <c r="DQ86" s="61"/>
    </row>
    <row r="87" spans="1:121" ht="16.5" thickBot="1" x14ac:dyDescent="0.3">
      <c r="A87" s="53" t="str">
        <f>IF('[1]Panel Profiles'!A87&lt;&gt;"",'[1]Panel Profiles'!A87,"N/A")</f>
        <v>PR253</v>
      </c>
      <c r="B87" s="47" t="str">
        <f>IF('[1]Panel Profiles'!B87&lt;&gt;"",'[1]Panel Profiles'!B87,"")</f>
        <v>PR326-51</v>
      </c>
      <c r="C87" s="64" t="s">
        <v>165</v>
      </c>
      <c r="D87" s="67" t="s">
        <v>165</v>
      </c>
      <c r="E87" s="67" t="s">
        <v>165</v>
      </c>
      <c r="F87" s="67" t="s">
        <v>165</v>
      </c>
      <c r="G87" s="67" t="s">
        <v>165</v>
      </c>
      <c r="H87" s="67" t="s">
        <v>165</v>
      </c>
      <c r="I87" s="67" t="s">
        <v>165</v>
      </c>
      <c r="J87" s="67" t="s">
        <v>165</v>
      </c>
      <c r="K87" s="67" t="s">
        <v>165</v>
      </c>
      <c r="L87" s="67" t="s">
        <v>165</v>
      </c>
      <c r="M87" s="67" t="s">
        <v>165</v>
      </c>
      <c r="N87" s="67" t="s">
        <v>165</v>
      </c>
      <c r="O87" s="67" t="s">
        <v>166</v>
      </c>
      <c r="P87" s="67" t="s">
        <v>165</v>
      </c>
      <c r="Q87" s="67" t="s">
        <v>165</v>
      </c>
      <c r="R87" s="67" t="s">
        <v>165</v>
      </c>
      <c r="S87" s="67" t="s">
        <v>165</v>
      </c>
      <c r="T87" s="67" t="s">
        <v>165</v>
      </c>
      <c r="U87" s="67" t="s">
        <v>165</v>
      </c>
      <c r="V87" s="67" t="s">
        <v>165</v>
      </c>
      <c r="W87" s="67" t="s">
        <v>165</v>
      </c>
      <c r="X87" s="67" t="s">
        <v>165</v>
      </c>
      <c r="Y87" s="67" t="s">
        <v>165</v>
      </c>
      <c r="Z87" s="67" t="s">
        <v>165</v>
      </c>
      <c r="AA87" s="67" t="s">
        <v>165</v>
      </c>
      <c r="AB87" s="67" t="s">
        <v>165</v>
      </c>
      <c r="AC87" s="67" t="s">
        <v>165</v>
      </c>
      <c r="AD87" s="67" t="s">
        <v>165</v>
      </c>
      <c r="AE87" s="67" t="s">
        <v>165</v>
      </c>
      <c r="AF87" s="67" t="s">
        <v>165</v>
      </c>
      <c r="AG87" s="67" t="s">
        <v>165</v>
      </c>
      <c r="AH87" s="67" t="s">
        <v>165</v>
      </c>
      <c r="AI87" s="67" t="s">
        <v>165</v>
      </c>
      <c r="AJ87" s="67" t="s">
        <v>165</v>
      </c>
      <c r="AK87" s="67" t="s">
        <v>165</v>
      </c>
      <c r="AL87" s="67" t="s">
        <v>165</v>
      </c>
      <c r="AM87" s="67" t="s">
        <v>165</v>
      </c>
      <c r="AN87" s="67" t="s">
        <v>165</v>
      </c>
      <c r="AO87" s="67" t="s">
        <v>165</v>
      </c>
      <c r="AP87" s="67" t="s">
        <v>165</v>
      </c>
      <c r="AQ87" s="67" t="s">
        <v>165</v>
      </c>
      <c r="AR87" s="67" t="s">
        <v>166</v>
      </c>
      <c r="AS87" s="67" t="s">
        <v>165</v>
      </c>
      <c r="AT87" s="67" t="s">
        <v>165</v>
      </c>
      <c r="AU87" s="67" t="s">
        <v>165</v>
      </c>
      <c r="AV87" s="67" t="s">
        <v>165</v>
      </c>
      <c r="AW87" s="67" t="s">
        <v>166</v>
      </c>
      <c r="AX87" s="67" t="s">
        <v>166</v>
      </c>
      <c r="AY87" s="67" t="s">
        <v>166</v>
      </c>
      <c r="AZ87" s="67" t="s">
        <v>165</v>
      </c>
      <c r="BA87" s="67" t="s">
        <v>165</v>
      </c>
      <c r="BB87" s="67" t="s">
        <v>165</v>
      </c>
      <c r="BC87" s="67" t="s">
        <v>165</v>
      </c>
      <c r="BD87" s="67" t="s">
        <v>165</v>
      </c>
      <c r="BE87" s="67" t="s">
        <v>167</v>
      </c>
      <c r="BF87" s="67" t="s">
        <v>166</v>
      </c>
      <c r="BG87" s="67" t="s">
        <v>165</v>
      </c>
      <c r="BH87" s="67" t="s">
        <v>165</v>
      </c>
      <c r="BI87" s="67" t="s">
        <v>165</v>
      </c>
      <c r="BJ87" s="67" t="s">
        <v>165</v>
      </c>
      <c r="BK87" s="67" t="s">
        <v>165</v>
      </c>
      <c r="BL87" s="67" t="s">
        <v>165</v>
      </c>
      <c r="BM87" s="67" t="s">
        <v>166</v>
      </c>
      <c r="BN87" s="67" t="s">
        <v>166</v>
      </c>
      <c r="BO87" s="67" t="s">
        <v>166</v>
      </c>
      <c r="BP87" s="67" t="s">
        <v>166</v>
      </c>
      <c r="BQ87" s="67" t="s">
        <v>165</v>
      </c>
      <c r="BR87" s="67" t="s">
        <v>165</v>
      </c>
      <c r="BS87" s="67" t="s">
        <v>165</v>
      </c>
      <c r="BT87" s="67" t="s">
        <v>165</v>
      </c>
      <c r="BU87" s="67" t="s">
        <v>166</v>
      </c>
      <c r="BV87" s="67" t="s">
        <v>165</v>
      </c>
      <c r="BW87" s="67" t="s">
        <v>165</v>
      </c>
      <c r="BX87" s="67" t="s">
        <v>166</v>
      </c>
      <c r="BY87" s="67" t="s">
        <v>166</v>
      </c>
      <c r="BZ87" s="67" t="s">
        <v>165</v>
      </c>
      <c r="CA87" s="67" t="s">
        <v>165</v>
      </c>
      <c r="CB87" s="67" t="s">
        <v>165</v>
      </c>
      <c r="CC87" s="67" t="s">
        <v>165</v>
      </c>
      <c r="CD87" s="67" t="s">
        <v>166</v>
      </c>
      <c r="CE87" s="67" t="s">
        <v>165</v>
      </c>
      <c r="CF87" s="67" t="s">
        <v>165</v>
      </c>
      <c r="CG87" s="67" t="s">
        <v>166</v>
      </c>
      <c r="CH87" s="67" t="s">
        <v>165</v>
      </c>
      <c r="CI87" s="67" t="s">
        <v>165</v>
      </c>
      <c r="CJ87" s="67" t="s">
        <v>166</v>
      </c>
      <c r="CK87" s="67" t="s">
        <v>165</v>
      </c>
      <c r="CL87" s="67" t="s">
        <v>166</v>
      </c>
      <c r="CM87" s="67" t="s">
        <v>165</v>
      </c>
      <c r="CN87" s="67" t="s">
        <v>165</v>
      </c>
      <c r="CO87" s="67" t="s">
        <v>165</v>
      </c>
      <c r="CP87" s="67" t="s">
        <v>165</v>
      </c>
      <c r="CQ87" s="67" t="s">
        <v>165</v>
      </c>
      <c r="CR87" s="67" t="s">
        <v>165</v>
      </c>
      <c r="CS87" s="67" t="s">
        <v>166</v>
      </c>
      <c r="CT87" s="67" t="s">
        <v>165</v>
      </c>
      <c r="CU87" s="67" t="s">
        <v>165</v>
      </c>
      <c r="CV87" s="67" t="s">
        <v>166</v>
      </c>
      <c r="CW87" s="67" t="s">
        <v>166</v>
      </c>
      <c r="CX87" s="67" t="s">
        <v>166</v>
      </c>
      <c r="CY87" s="67" t="s">
        <v>165</v>
      </c>
      <c r="CZ87" s="67" t="s">
        <v>165</v>
      </c>
      <c r="DA87" s="67" t="s">
        <v>165</v>
      </c>
      <c r="DB87" s="67" t="s">
        <v>166</v>
      </c>
      <c r="DC87" s="67" t="s">
        <v>165</v>
      </c>
      <c r="DD87" s="67" t="s">
        <v>165</v>
      </c>
      <c r="DE87" s="67" t="s">
        <v>165</v>
      </c>
      <c r="DF87" s="67" t="s">
        <v>165</v>
      </c>
      <c r="DG87" s="67" t="s">
        <v>165</v>
      </c>
      <c r="DH87" s="67" t="s">
        <v>165</v>
      </c>
      <c r="DI87" s="67" t="s">
        <v>165</v>
      </c>
      <c r="DJ87" s="67" t="s">
        <v>165</v>
      </c>
      <c r="DK87" s="67" t="s">
        <v>165</v>
      </c>
      <c r="DL87" s="67" t="s">
        <v>165</v>
      </c>
      <c r="DM87" s="67" t="s">
        <v>166</v>
      </c>
      <c r="DN87" s="67" t="s">
        <v>165</v>
      </c>
      <c r="DO87" s="67" t="s">
        <v>165</v>
      </c>
      <c r="DP87" s="67" t="s">
        <v>165</v>
      </c>
      <c r="DQ87" s="67"/>
    </row>
  </sheetData>
  <sheetProtection selectLockedCells="1"/>
  <mergeCells count="2">
    <mergeCell ref="A1:AA1"/>
    <mergeCell ref="AD1:BD1"/>
  </mergeCells>
  <phoneticPr fontId="1" type="noConversion"/>
  <conditionalFormatting sqref="C3:DQ87">
    <cfRule type="expression" dxfId="172" priority="1">
      <formula>C3="MDF Only"</formula>
    </cfRule>
    <cfRule type="expression" dxfId="171" priority="2">
      <formula>C3="No"</formula>
    </cfRule>
    <cfRule type="expression" dxfId="170" priority="3">
      <formula>C3="Yes"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L124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F1"/>
    </sheetView>
  </sheetViews>
  <sheetFormatPr defaultRowHeight="15.75" x14ac:dyDescent="0.25"/>
  <cols>
    <col min="1" max="2" width="13.625" style="6" customWidth="1"/>
    <col min="3" max="4" width="17.625" style="6" customWidth="1"/>
    <col min="5" max="5" width="11.125" customWidth="1"/>
    <col min="6" max="6" width="11" customWidth="1"/>
    <col min="8" max="9" width="16.625" customWidth="1"/>
    <col min="10" max="10" width="17.625" customWidth="1"/>
    <col min="11" max="11" width="11.125" customWidth="1"/>
    <col min="12" max="12" width="11" customWidth="1"/>
  </cols>
  <sheetData>
    <row r="1" spans="1:12" ht="24.95" customHeight="1" thickBot="1" x14ac:dyDescent="0.3">
      <c r="A1" s="146" t="s">
        <v>0</v>
      </c>
      <c r="B1" s="146"/>
      <c r="C1" s="146"/>
      <c r="D1" s="146"/>
      <c r="E1" s="146"/>
      <c r="F1" s="146"/>
      <c r="H1" s="145" t="s">
        <v>202</v>
      </c>
      <c r="I1" s="145"/>
      <c r="J1" s="145"/>
      <c r="K1" s="145"/>
      <c r="L1" s="145"/>
    </row>
    <row r="2" spans="1:12" ht="18" customHeight="1" thickTop="1" thickBot="1" x14ac:dyDescent="0.3">
      <c r="A2" s="151" t="s">
        <v>1</v>
      </c>
      <c r="B2" s="152"/>
      <c r="C2" s="153" t="s">
        <v>203</v>
      </c>
      <c r="D2" s="143"/>
      <c r="E2" s="143"/>
      <c r="F2" s="144"/>
      <c r="H2" s="161" t="s">
        <v>1</v>
      </c>
      <c r="I2" s="162"/>
      <c r="J2" s="143"/>
      <c r="K2" s="143"/>
      <c r="L2" s="144"/>
    </row>
    <row r="3" spans="1:12" ht="45" customHeight="1" thickBot="1" x14ac:dyDescent="0.3">
      <c r="A3" s="154" t="s">
        <v>3</v>
      </c>
      <c r="B3" s="156" t="s">
        <v>4</v>
      </c>
      <c r="C3" s="158" t="s">
        <v>204</v>
      </c>
      <c r="D3" s="158" t="s">
        <v>205</v>
      </c>
      <c r="E3" s="141" t="s">
        <v>207</v>
      </c>
      <c r="F3" s="142"/>
      <c r="H3" s="147" t="s">
        <v>3</v>
      </c>
      <c r="I3" s="149" t="s">
        <v>4</v>
      </c>
      <c r="J3" s="159" t="s">
        <v>201</v>
      </c>
      <c r="K3" s="141" t="s">
        <v>207</v>
      </c>
      <c r="L3" s="142"/>
    </row>
    <row r="4" spans="1:12" ht="16.5" customHeight="1" thickBot="1" x14ac:dyDescent="0.3">
      <c r="A4" s="155"/>
      <c r="B4" s="157"/>
      <c r="C4" s="155"/>
      <c r="D4" s="155"/>
      <c r="E4" s="99" t="s">
        <v>206</v>
      </c>
      <c r="F4" s="100"/>
      <c r="H4" s="148"/>
      <c r="I4" s="150"/>
      <c r="J4" s="160"/>
      <c r="K4" s="99" t="s">
        <v>206</v>
      </c>
      <c r="L4" s="100"/>
    </row>
    <row r="5" spans="1:12" ht="15.75" customHeight="1" thickTop="1" x14ac:dyDescent="0.25">
      <c r="A5" s="95" t="str">
        <f>IF('[1]Panel Profiles'!A3&lt;&gt;"",'[1]Panel Profiles'!A3,"")</f>
        <v>PR246</v>
      </c>
      <c r="B5" s="95" t="str">
        <f>IF('[1]Panel Profiles'!B3&lt;&gt;"",'[1]Panel Profiles'!B3,"")</f>
        <v>PR300-19</v>
      </c>
      <c r="C5" s="96" t="s">
        <v>9</v>
      </c>
      <c r="D5" s="96" t="str">
        <f>IF('[1]Panel Profiles'!C3&lt;&gt;"",CONCATENATE(ROUND('[1]Panel Profiles'!C3*2+25.4,0), "mm"),"")</f>
        <v>86mm</v>
      </c>
      <c r="E5" s="97" t="s">
        <v>9</v>
      </c>
      <c r="F5" s="98"/>
      <c r="H5" s="105" t="str">
        <f>IF('[1]Panel Profiles'!J3&lt;&gt;"",'[1]Panel Profiles'!J3,"")</f>
        <v>OWPR300-19 RB</v>
      </c>
      <c r="I5" s="106" t="str">
        <f>IF('[1]Panel Profiles'!K3&lt;&gt;"",'[1]Panel Profiles'!K3,"")</f>
        <v>OWPR500-22 RB</v>
      </c>
      <c r="J5" s="107" t="str">
        <f>IF('[1]Panel Profiles'!L3&lt;&gt;"",CONCATENATE(ROUND('[1]Panel Profiles'!L3*2+25.4,0), "mm"),"")</f>
        <v>91mm</v>
      </c>
      <c r="K5" s="97" t="s">
        <v>9</v>
      </c>
      <c r="L5" s="98"/>
    </row>
    <row r="6" spans="1:12" ht="15.75" customHeight="1" x14ac:dyDescent="0.25">
      <c r="A6" s="86" t="str">
        <f>IF('[1]Panel Profiles'!A4&lt;&gt;"",'[1]Panel Profiles'!A4,"")</f>
        <v>PR215</v>
      </c>
      <c r="B6" s="86" t="str">
        <f>IF('[1]Panel Profiles'!B4&lt;&gt;"",'[1]Panel Profiles'!B4,"")</f>
        <v>PR300-25</v>
      </c>
      <c r="C6" s="87" t="s">
        <v>9</v>
      </c>
      <c r="D6" s="87" t="str">
        <f>IF('[1]Panel Profiles'!C4&lt;&gt;"",CONCATENATE(ROUND('[1]Panel Profiles'!C4*2+25.4,0), "mm"),"")</f>
        <v>98mm</v>
      </c>
      <c r="E6" s="83" t="s">
        <v>9</v>
      </c>
      <c r="F6" s="84"/>
      <c r="H6" s="108" t="str">
        <f>IF('[1]Panel Profiles'!J4&lt;&gt;"",'[1]Panel Profiles'!J4,"")</f>
        <v>OWPR300-25 RB</v>
      </c>
      <c r="I6" s="109" t="str">
        <f>IF('[1]Panel Profiles'!K4&lt;&gt;"",'[1]Panel Profiles'!K4,"")</f>
        <v>OWPR500-29 RB</v>
      </c>
      <c r="J6" s="110" t="str">
        <f>IF('[1]Panel Profiles'!L4&lt;&gt;"",CONCATENATE(ROUND('[1]Panel Profiles'!L4*2+25.4,0), "mm"),"")</f>
        <v>105mm</v>
      </c>
      <c r="K6" s="83" t="s">
        <v>9</v>
      </c>
      <c r="L6" s="84"/>
    </row>
    <row r="7" spans="1:12" ht="15.75" customHeight="1" x14ac:dyDescent="0.25">
      <c r="A7" s="86" t="str">
        <f>IF('[1]Panel Profiles'!A5&lt;&gt;"",'[1]Panel Profiles'!A5,"")</f>
        <v>PR201</v>
      </c>
      <c r="B7" s="86" t="str">
        <f>IF('[1]Panel Profiles'!B5&lt;&gt;"",'[1]Panel Profiles'!B5,"")</f>
        <v>PR300-32</v>
      </c>
      <c r="C7" s="87" t="s">
        <v>9</v>
      </c>
      <c r="D7" s="87" t="str">
        <f>IF('[1]Panel Profiles'!C5&lt;&gt;"",CONCATENATE(ROUND('[1]Panel Profiles'!C5*2+25.4,0), "mm"),"")</f>
        <v>111mm</v>
      </c>
      <c r="E7" s="83" t="s">
        <v>9</v>
      </c>
      <c r="F7" s="84"/>
      <c r="H7" s="108" t="str">
        <f>IF('[1]Panel Profiles'!J5&lt;&gt;"",'[1]Panel Profiles'!J5,"")</f>
        <v>OWPR300-32 RB</v>
      </c>
      <c r="I7" s="109" t="str">
        <f>IF('[1]Panel Profiles'!K5&lt;&gt;"",'[1]Panel Profiles'!K5,"")</f>
        <v>OWPR500-35 RB</v>
      </c>
      <c r="J7" s="110" t="str">
        <f>IF('[1]Panel Profiles'!L5&lt;&gt;"",CONCATENATE(ROUND('[1]Panel Profiles'!L5*2+25.4,0), "mm"),"")</f>
        <v>118mm</v>
      </c>
      <c r="K7" s="83" t="s">
        <v>9</v>
      </c>
      <c r="L7" s="84"/>
    </row>
    <row r="8" spans="1:12" ht="15.75" customHeight="1" x14ac:dyDescent="0.25">
      <c r="A8" s="86" t="str">
        <f>IF('[1]Panel Profiles'!A6&lt;&gt;"",'[1]Panel Profiles'!A6,"")</f>
        <v/>
      </c>
      <c r="B8" s="86" t="str">
        <f>IF('[1]Panel Profiles'!B6&lt;&gt;"",'[1]Panel Profiles'!B6,"")</f>
        <v>PR300-38</v>
      </c>
      <c r="C8" s="87" t="s">
        <v>9</v>
      </c>
      <c r="D8" s="87" t="str">
        <f>IF('[1]Panel Profiles'!C6&lt;&gt;"",CONCATENATE(ROUND('[1]Panel Profiles'!C6*2+25.4,0), "mm"),"")</f>
        <v>123mm</v>
      </c>
      <c r="E8" s="83" t="s">
        <v>9</v>
      </c>
      <c r="F8" s="84"/>
      <c r="H8" s="108" t="str">
        <f>IF('[1]Panel Profiles'!J6&lt;&gt;"",'[1]Panel Profiles'!J6,"")</f>
        <v/>
      </c>
      <c r="I8" s="109" t="str">
        <f>IF('[1]Panel Profiles'!K6&lt;&gt;"",'[1]Panel Profiles'!K6,"")</f>
        <v>OWPR500-42 RB</v>
      </c>
      <c r="J8" s="110" t="str">
        <f>IF('[1]Panel Profiles'!L6&lt;&gt;"",CONCATENATE(ROUND('[1]Panel Profiles'!L6*2+25.4,0), "mm"),"")</f>
        <v>130mm</v>
      </c>
      <c r="K8" s="83" t="s">
        <v>9</v>
      </c>
      <c r="L8" s="84"/>
    </row>
    <row r="9" spans="1:12" ht="15.75" customHeight="1" x14ac:dyDescent="0.25">
      <c r="A9" s="86" t="str">
        <f>IF('[1]Panel Profiles'!A7&lt;&gt;"",'[1]Panel Profiles'!A7,"")</f>
        <v/>
      </c>
      <c r="B9" s="86" t="str">
        <f>IF('[1]Panel Profiles'!B7&lt;&gt;"",'[1]Panel Profiles'!B7,"")</f>
        <v>PR300-44</v>
      </c>
      <c r="C9" s="87" t="s">
        <v>9</v>
      </c>
      <c r="D9" s="87" t="str">
        <f>IF('[1]Panel Profiles'!C7&lt;&gt;"",CONCATENATE(ROUND('[1]Panel Profiles'!C7*2+25.4,0), "mm"),"")</f>
        <v>136mm</v>
      </c>
      <c r="E9" s="83" t="s">
        <v>9</v>
      </c>
      <c r="F9" s="84"/>
      <c r="H9" s="111" t="str">
        <f>IF('[1]Panel Profiles'!J7&lt;&gt;"",'[1]Panel Profiles'!J7,"")</f>
        <v>OWPR301-06 RB</v>
      </c>
      <c r="I9" s="112" t="str">
        <f>IF('[1]Panel Profiles'!K7&lt;&gt;"",'[1]Panel Profiles'!K7,"")</f>
        <v>OWPR501-06 RB</v>
      </c>
      <c r="J9" s="113" t="str">
        <f>IF('[1]Panel Profiles'!L7&lt;&gt;"",CONCATENATE(ROUND('[1]Panel Profiles'!L7*2+25.4,0), "mm"),"")</f>
        <v>60mm</v>
      </c>
      <c r="K9" s="103" t="s">
        <v>9</v>
      </c>
      <c r="L9" s="104"/>
    </row>
    <row r="10" spans="1:12" ht="15.75" customHeight="1" x14ac:dyDescent="0.25">
      <c r="A10" s="86" t="str">
        <f>IF('[1]Panel Profiles'!A8&lt;&gt;"",'[1]Panel Profiles'!A8,"")</f>
        <v/>
      </c>
      <c r="B10" s="86" t="str">
        <f>IF('[1]Panel Profiles'!B8&lt;&gt;"",'[1]Panel Profiles'!B8,"")</f>
        <v>PR300-51</v>
      </c>
      <c r="C10" s="87" t="s">
        <v>9</v>
      </c>
      <c r="D10" s="87" t="str">
        <f>IF('[1]Panel Profiles'!C8&lt;&gt;"",CONCATENATE(ROUND('[1]Panel Profiles'!C8*2+25.4,0), "mm"),"")</f>
        <v>149mm</v>
      </c>
      <c r="E10" s="83" t="s">
        <v>9</v>
      </c>
      <c r="F10" s="84"/>
      <c r="H10" s="111" t="str">
        <f>IF('[1]Panel Profiles'!J8&lt;&gt;"",'[1]Panel Profiles'!J8,"")</f>
        <v>OWPR301-13 RB</v>
      </c>
      <c r="I10" s="112" t="str">
        <f>IF('[1]Panel Profiles'!K8&lt;&gt;"",'[1]Panel Profiles'!K8,"")</f>
        <v>OWPR501-13 RB</v>
      </c>
      <c r="J10" s="113" t="str">
        <f>IF('[1]Panel Profiles'!L8&lt;&gt;"",CONCATENATE(ROUND('[1]Panel Profiles'!L8*2+25.4,0), "mm"),"")</f>
        <v>73mm</v>
      </c>
      <c r="K10" s="103" t="s">
        <v>9</v>
      </c>
      <c r="L10" s="104"/>
    </row>
    <row r="11" spans="1:12" ht="15.75" customHeight="1" x14ac:dyDescent="0.25">
      <c r="A11" s="101" t="str">
        <f>IF('[1]Panel Profiles'!A9&lt;&gt;"",'[1]Panel Profiles'!A9,"")</f>
        <v>PR224</v>
      </c>
      <c r="B11" s="101" t="str">
        <f>IF('[1]Panel Profiles'!B9&lt;&gt;"",'[1]Panel Profiles'!B9,"")</f>
        <v>PR301-06</v>
      </c>
      <c r="C11" s="102" t="s">
        <v>9</v>
      </c>
      <c r="D11" s="102" t="str">
        <f>IF('[1]Panel Profiles'!C9&lt;&gt;"",CONCATENATE(ROUND('[1]Panel Profiles'!C9*2+25.4,0), "mm"),"")</f>
        <v>60mm</v>
      </c>
      <c r="E11" s="103" t="s">
        <v>9</v>
      </c>
      <c r="F11" s="104"/>
      <c r="H11" s="111" t="str">
        <f>IF('[1]Panel Profiles'!J9&lt;&gt;"",'[1]Panel Profiles'!J9,"")</f>
        <v>OWPR301-19 RB</v>
      </c>
      <c r="I11" s="112" t="str">
        <f>IF('[1]Panel Profiles'!K9&lt;&gt;"",'[1]Panel Profiles'!K9,"")</f>
        <v>OWPR501-19 RB</v>
      </c>
      <c r="J11" s="113" t="str">
        <f>IF('[1]Panel Profiles'!L9&lt;&gt;"",CONCATENATE(ROUND('[1]Panel Profiles'!L9*2+25.4,0), "mm"),"")</f>
        <v>86mm</v>
      </c>
      <c r="K11" s="103" t="s">
        <v>9</v>
      </c>
      <c r="L11" s="104"/>
    </row>
    <row r="12" spans="1:12" ht="15.75" customHeight="1" x14ac:dyDescent="0.25">
      <c r="A12" s="101" t="str">
        <f>IF('[1]Panel Profiles'!A10&lt;&gt;"",'[1]Panel Profiles'!A10,"")</f>
        <v>PR207</v>
      </c>
      <c r="B12" s="101" t="str">
        <f>IF('[1]Panel Profiles'!B10&lt;&gt;"",'[1]Panel Profiles'!B10,"")</f>
        <v>PR301-13</v>
      </c>
      <c r="C12" s="102" t="s">
        <v>9</v>
      </c>
      <c r="D12" s="102" t="str">
        <f>IF('[1]Panel Profiles'!C10&lt;&gt;"",CONCATENATE(ROUND('[1]Panel Profiles'!C10*2+25.4,0), "mm"),"")</f>
        <v>73mm</v>
      </c>
      <c r="E12" s="103" t="s">
        <v>9</v>
      </c>
      <c r="F12" s="104"/>
      <c r="H12" s="111" t="str">
        <f>IF('[1]Panel Profiles'!J10&lt;&gt;"",'[1]Panel Profiles'!J10,"")</f>
        <v>OWPR301-25 RB</v>
      </c>
      <c r="I12" s="112" t="str">
        <f>IF('[1]Panel Profiles'!K10&lt;&gt;"",'[1]Panel Profiles'!K10,"")</f>
        <v>OWPR501-25 RB</v>
      </c>
      <c r="J12" s="113" t="str">
        <f>IF('[1]Panel Profiles'!L10&lt;&gt;"",CONCATENATE(ROUND('[1]Panel Profiles'!L10*2+25.4,0), "mm"),"")</f>
        <v>99mm</v>
      </c>
      <c r="K12" s="103" t="s">
        <v>9</v>
      </c>
      <c r="L12" s="104"/>
    </row>
    <row r="13" spans="1:12" ht="15.75" customHeight="1" x14ac:dyDescent="0.25">
      <c r="A13" s="101" t="str">
        <f>IF('[1]Panel Profiles'!A11&lt;&gt;"",'[1]Panel Profiles'!A11,"")</f>
        <v>PR206</v>
      </c>
      <c r="B13" s="101" t="str">
        <f>IF('[1]Panel Profiles'!B11&lt;&gt;"",'[1]Panel Profiles'!B11,"")</f>
        <v>PR301-19</v>
      </c>
      <c r="C13" s="102" t="s">
        <v>9</v>
      </c>
      <c r="D13" s="102" t="str">
        <f>IF('[1]Panel Profiles'!C11&lt;&gt;"",CONCATENATE(ROUND('[1]Panel Profiles'!C11*2+25.4,0), "mm"),"")</f>
        <v>85mm</v>
      </c>
      <c r="E13" s="103" t="s">
        <v>9</v>
      </c>
      <c r="F13" s="104"/>
      <c r="H13" s="111" t="str">
        <f>IF('[1]Panel Profiles'!J11&lt;&gt;"",'[1]Panel Profiles'!J11,"")</f>
        <v>OWPR301-32 RB</v>
      </c>
      <c r="I13" s="112" t="str">
        <f>IF('[1]Panel Profiles'!K11&lt;&gt;"",'[1]Panel Profiles'!K11,"")</f>
        <v>OWPR501-32 RB</v>
      </c>
      <c r="J13" s="113" t="str">
        <f>IF('[1]Panel Profiles'!L11&lt;&gt;"",CONCATENATE(ROUND('[1]Panel Profiles'!L11*2+25.4,0), "mm"),"")</f>
        <v>111mm</v>
      </c>
      <c r="K13" s="103" t="s">
        <v>9</v>
      </c>
      <c r="L13" s="104"/>
    </row>
    <row r="14" spans="1:12" ht="15.75" customHeight="1" x14ac:dyDescent="0.25">
      <c r="A14" s="101" t="str">
        <f>IF('[1]Panel Profiles'!A12&lt;&gt;"",'[1]Panel Profiles'!A12,"")</f>
        <v>PR204</v>
      </c>
      <c r="B14" s="101" t="str">
        <f>IF('[1]Panel Profiles'!B12&lt;&gt;"",'[1]Panel Profiles'!B12,"")</f>
        <v>PR301-25</v>
      </c>
      <c r="C14" s="102" t="s">
        <v>9</v>
      </c>
      <c r="D14" s="102" t="str">
        <f>IF('[1]Panel Profiles'!C12&lt;&gt;"",CONCATENATE(ROUND('[1]Panel Profiles'!C12*2+25.4,0), "mm"),"")</f>
        <v>98mm</v>
      </c>
      <c r="E14" s="103" t="s">
        <v>9</v>
      </c>
      <c r="F14" s="104"/>
      <c r="H14" s="108" t="str">
        <f>IF('[1]Panel Profiles'!J12&lt;&gt;"",'[1]Panel Profiles'!J12,"")</f>
        <v/>
      </c>
      <c r="I14" s="109" t="str">
        <f>IF('[1]Panel Profiles'!K12&lt;&gt;"",'[1]Panel Profiles'!K12,"")</f>
        <v>OWPR502-25 RB</v>
      </c>
      <c r="J14" s="110" t="str">
        <f>IF('[1]Panel Profiles'!L12&lt;&gt;"",CONCATENATE(ROUND('[1]Panel Profiles'!L12*2+25.4,0), "mm"),"")</f>
        <v>98mm</v>
      </c>
      <c r="K14" s="83" t="s">
        <v>9</v>
      </c>
      <c r="L14" s="84"/>
    </row>
    <row r="15" spans="1:12" ht="15.75" customHeight="1" x14ac:dyDescent="0.25">
      <c r="A15" s="101" t="str">
        <f>IF('[1]Panel Profiles'!A13&lt;&gt;"",'[1]Panel Profiles'!A13,"")</f>
        <v>PR219</v>
      </c>
      <c r="B15" s="101" t="str">
        <f>IF('[1]Panel Profiles'!B13&lt;&gt;"",'[1]Panel Profiles'!B13,"")</f>
        <v>PR301-32</v>
      </c>
      <c r="C15" s="102" t="s">
        <v>9</v>
      </c>
      <c r="D15" s="102" t="str">
        <f>IF('[1]Panel Profiles'!C13&lt;&gt;"",CONCATENATE(ROUND('[1]Panel Profiles'!C13*2+25.4,0), "mm"),"")</f>
        <v>111mm</v>
      </c>
      <c r="E15" s="103" t="s">
        <v>9</v>
      </c>
      <c r="F15" s="104"/>
      <c r="H15" s="108" t="str">
        <f>IF('[1]Panel Profiles'!J13&lt;&gt;"",'[1]Panel Profiles'!J13,"")</f>
        <v/>
      </c>
      <c r="I15" s="109" t="str">
        <f>IF('[1]Panel Profiles'!K13&lt;&gt;"",'[1]Panel Profiles'!K13,"")</f>
        <v>OWPR502-32 RB</v>
      </c>
      <c r="J15" s="110" t="str">
        <f>IF('[1]Panel Profiles'!L13&lt;&gt;"",CONCATENATE(ROUND('[1]Panel Profiles'!L13*2+25.4,0), "mm"),"")</f>
        <v>111mm</v>
      </c>
      <c r="K15" s="83" t="s">
        <v>9</v>
      </c>
      <c r="L15" s="84"/>
    </row>
    <row r="16" spans="1:12" ht="15.75" customHeight="1" x14ac:dyDescent="0.25">
      <c r="A16" s="86" t="str">
        <f>IF('[1]Panel Profiles'!A14&lt;&gt;"",'[1]Panel Profiles'!A14,"")</f>
        <v/>
      </c>
      <c r="B16" s="86" t="str">
        <f>IF('[1]Panel Profiles'!B14&lt;&gt;"",'[1]Panel Profiles'!B14,"")</f>
        <v>PR302-13</v>
      </c>
      <c r="C16" s="87" t="s">
        <v>9</v>
      </c>
      <c r="D16" s="87" t="str">
        <f>IF('[1]Panel Profiles'!C14&lt;&gt;"",CONCATENATE(ROUND('[1]Panel Profiles'!C14*2+25.4,0), "mm"),"")</f>
        <v>73mm</v>
      </c>
      <c r="E16" s="83" t="s">
        <v>9</v>
      </c>
      <c r="F16" s="84"/>
      <c r="H16" s="108" t="str">
        <f>IF('[1]Panel Profiles'!J14&lt;&gt;"",'[1]Panel Profiles'!J14,"")</f>
        <v/>
      </c>
      <c r="I16" s="109" t="str">
        <f>IF('[1]Panel Profiles'!K14&lt;&gt;"",'[1]Panel Profiles'!K14,"")</f>
        <v>OWPR502-38 RB</v>
      </c>
      <c r="J16" s="110" t="str">
        <f>IF('[1]Panel Profiles'!L14&lt;&gt;"",CONCATENATE(ROUND('[1]Panel Profiles'!L14*2+25.4,0), "mm"),"")</f>
        <v>124mm</v>
      </c>
      <c r="K16" s="83" t="s">
        <v>9</v>
      </c>
      <c r="L16" s="84"/>
    </row>
    <row r="17" spans="1:12" ht="15.75" customHeight="1" x14ac:dyDescent="0.25">
      <c r="A17" s="86" t="str">
        <f>IF('[1]Panel Profiles'!A15&lt;&gt;"",'[1]Panel Profiles'!A15,"")</f>
        <v/>
      </c>
      <c r="B17" s="86" t="str">
        <f>IF('[1]Panel Profiles'!B15&lt;&gt;"",'[1]Panel Profiles'!B15,"")</f>
        <v>PR302-19</v>
      </c>
      <c r="C17" s="87" t="s">
        <v>9</v>
      </c>
      <c r="D17" s="87" t="str">
        <f>IF('[1]Panel Profiles'!C15&lt;&gt;"",CONCATENATE(ROUND('[1]Panel Profiles'!C15*2+25.4,0), "mm"),"")</f>
        <v>86mm</v>
      </c>
      <c r="E17" s="83" t="s">
        <v>9</v>
      </c>
      <c r="F17" s="84"/>
      <c r="H17" s="108" t="str">
        <f>IF('[1]Panel Profiles'!J15&lt;&gt;"",'[1]Panel Profiles'!J15,"")</f>
        <v/>
      </c>
      <c r="I17" s="109" t="str">
        <f>IF('[1]Panel Profiles'!K15&lt;&gt;"",'[1]Panel Profiles'!K15,"")</f>
        <v>OWPR502-44 RB</v>
      </c>
      <c r="J17" s="110" t="str">
        <f>IF('[1]Panel Profiles'!L15&lt;&gt;"",CONCATENATE(ROUND('[1]Panel Profiles'!L15*2+25.4,0), "mm"),"")</f>
        <v>136mm</v>
      </c>
      <c r="K17" s="83" t="s">
        <v>9</v>
      </c>
      <c r="L17" s="84"/>
    </row>
    <row r="18" spans="1:12" ht="15.75" customHeight="1" x14ac:dyDescent="0.25">
      <c r="A18" s="86" t="str">
        <f>IF('[1]Panel Profiles'!A16&lt;&gt;"",'[1]Panel Profiles'!A16,"")</f>
        <v>PR209</v>
      </c>
      <c r="B18" s="86" t="str">
        <f>IF('[1]Panel Profiles'!B16&lt;&gt;"",'[1]Panel Profiles'!B16,"")</f>
        <v>PR302-25</v>
      </c>
      <c r="C18" s="87" t="s">
        <v>9</v>
      </c>
      <c r="D18" s="87" t="str">
        <f>IF('[1]Panel Profiles'!C16&lt;&gt;"",CONCATENATE(ROUND('[1]Panel Profiles'!C16*2+25.4,0), "mm"),"")</f>
        <v>98mm</v>
      </c>
      <c r="E18" s="83" t="s">
        <v>9</v>
      </c>
      <c r="F18" s="84"/>
      <c r="H18" s="111" t="str">
        <f>IF('[1]Panel Profiles'!J16&lt;&gt;"",'[1]Panel Profiles'!J16,"")</f>
        <v>OWPR303-25 RB</v>
      </c>
      <c r="I18" s="112" t="str">
        <f>IF('[1]Panel Profiles'!K16&lt;&gt;"",'[1]Panel Profiles'!K16,"")</f>
        <v>OWPR503-25 RB</v>
      </c>
      <c r="J18" s="113" t="str">
        <f>IF('[1]Panel Profiles'!L16&lt;&gt;"",CONCATENATE(ROUND('[1]Panel Profiles'!L16*2+25.4,0), "mm"),"")</f>
        <v>98mm</v>
      </c>
      <c r="K18" s="103" t="s">
        <v>9</v>
      </c>
      <c r="L18" s="104"/>
    </row>
    <row r="19" spans="1:12" ht="15.75" customHeight="1" x14ac:dyDescent="0.25">
      <c r="A19" s="86" t="str">
        <f>IF('[1]Panel Profiles'!A17&lt;&gt;"",'[1]Panel Profiles'!A17,"")</f>
        <v>PR203</v>
      </c>
      <c r="B19" s="86" t="str">
        <f>IF('[1]Panel Profiles'!B17&lt;&gt;"",'[1]Panel Profiles'!B17,"")</f>
        <v>PR302-32</v>
      </c>
      <c r="C19" s="87" t="s">
        <v>9</v>
      </c>
      <c r="D19" s="87" t="str">
        <f>IF('[1]Panel Profiles'!C17&lt;&gt;"",CONCATENATE(ROUND('[1]Panel Profiles'!C17*2+25.4,0), "mm"),"")</f>
        <v>111mm</v>
      </c>
      <c r="E19" s="83" t="s">
        <v>9</v>
      </c>
      <c r="F19" s="84"/>
      <c r="H19" s="111" t="str">
        <f>IF('[1]Panel Profiles'!J17&lt;&gt;"",'[1]Panel Profiles'!J17,"")</f>
        <v>OWPR303-32 RB</v>
      </c>
      <c r="I19" s="112" t="str">
        <f>IF('[1]Panel Profiles'!K17&lt;&gt;"",'[1]Panel Profiles'!K17,"")</f>
        <v>OWPR503-32 RB</v>
      </c>
      <c r="J19" s="113" t="str">
        <f>IF('[1]Panel Profiles'!L17&lt;&gt;"",CONCATENATE(ROUND('[1]Panel Profiles'!L17*2+25.4,0), "mm"),"")</f>
        <v>111mm</v>
      </c>
      <c r="K19" s="103" t="s">
        <v>9</v>
      </c>
      <c r="L19" s="104"/>
    </row>
    <row r="20" spans="1:12" ht="15.75" customHeight="1" x14ac:dyDescent="0.25">
      <c r="A20" s="86" t="str">
        <f>IF('[1]Panel Profiles'!A18&lt;&gt;"",'[1]Panel Profiles'!A18,"")</f>
        <v>PR240</v>
      </c>
      <c r="B20" s="86" t="str">
        <f>IF('[1]Panel Profiles'!B18&lt;&gt;"",'[1]Panel Profiles'!B18,"")</f>
        <v>PR302-38</v>
      </c>
      <c r="C20" s="87" t="s">
        <v>9</v>
      </c>
      <c r="D20" s="87" t="str">
        <f>IF('[1]Panel Profiles'!C18&lt;&gt;"",CONCATENATE(ROUND('[1]Panel Profiles'!C18*2+25.4,0), "mm"),"")</f>
        <v>123mm</v>
      </c>
      <c r="E20" s="83" t="s">
        <v>9</v>
      </c>
      <c r="F20" s="84"/>
      <c r="H20" s="111" t="str">
        <f>IF('[1]Panel Profiles'!J18&lt;&gt;"",'[1]Panel Profiles'!J18,"")</f>
        <v>OWPR303-38 RB</v>
      </c>
      <c r="I20" s="112" t="str">
        <f>IF('[1]Panel Profiles'!K18&lt;&gt;"",'[1]Panel Profiles'!K18,"")</f>
        <v>OWPR503-38 RB</v>
      </c>
      <c r="J20" s="113" t="str">
        <f>IF('[1]Panel Profiles'!L18&lt;&gt;"",CONCATENATE(ROUND('[1]Panel Profiles'!L18*2+25.4,0), "mm"),"")</f>
        <v>124mm</v>
      </c>
      <c r="K20" s="103" t="s">
        <v>9</v>
      </c>
      <c r="L20" s="104"/>
    </row>
    <row r="21" spans="1:12" ht="15.75" customHeight="1" x14ac:dyDescent="0.25">
      <c r="A21" s="86" t="str">
        <f>IF('[1]Panel Profiles'!A19&lt;&gt;"",'[1]Panel Profiles'!A19,"")</f>
        <v>PR229</v>
      </c>
      <c r="B21" s="86" t="str">
        <f>IF('[1]Panel Profiles'!B19&lt;&gt;"",'[1]Panel Profiles'!B19,"")</f>
        <v>PR302-44</v>
      </c>
      <c r="C21" s="87" t="s">
        <v>9</v>
      </c>
      <c r="D21" s="87" t="str">
        <f>IF('[1]Panel Profiles'!C19&lt;&gt;"",CONCATENATE(ROUND('[1]Panel Profiles'!C19*2+25.4,0), "mm"),"")</f>
        <v>136mm</v>
      </c>
      <c r="E21" s="83" t="s">
        <v>9</v>
      </c>
      <c r="F21" s="84"/>
      <c r="H21" s="108" t="str">
        <f>IF('[1]Panel Profiles'!J19&lt;&gt;"",'[1]Panel Profiles'!J19,"")</f>
        <v/>
      </c>
      <c r="I21" s="109" t="str">
        <f>IF('[1]Panel Profiles'!K19&lt;&gt;"",'[1]Panel Profiles'!K19,"")</f>
        <v>OWPR504-25 RB</v>
      </c>
      <c r="J21" s="110" t="str">
        <f>IF('[1]Panel Profiles'!L19&lt;&gt;"",CONCATENATE(ROUND('[1]Panel Profiles'!L19*2+25.4,0), "mm"),"")</f>
        <v>98mm</v>
      </c>
      <c r="K21" s="83" t="s">
        <v>9</v>
      </c>
      <c r="L21" s="84"/>
    </row>
    <row r="22" spans="1:12" ht="15.75" customHeight="1" x14ac:dyDescent="0.25">
      <c r="A22" s="86" t="str">
        <f>IF('[1]Panel Profiles'!A20&lt;&gt;"",'[1]Panel Profiles'!A20,"")</f>
        <v>PR218</v>
      </c>
      <c r="B22" s="86" t="str">
        <f>IF('[1]Panel Profiles'!B20&lt;&gt;"",'[1]Panel Profiles'!B20,"")</f>
        <v>PR302-51</v>
      </c>
      <c r="C22" s="87" t="s">
        <v>9</v>
      </c>
      <c r="D22" s="87" t="str">
        <f>IF('[1]Panel Profiles'!C20&lt;&gt;"",CONCATENATE(ROUND('[1]Panel Profiles'!C20*2+25.4,0), "mm"),"")</f>
        <v>149mm</v>
      </c>
      <c r="E22" s="83" t="s">
        <v>9</v>
      </c>
      <c r="F22" s="84"/>
      <c r="H22" s="108" t="str">
        <f>IF('[1]Panel Profiles'!J20&lt;&gt;"",'[1]Panel Profiles'!J20,"")</f>
        <v>OWPR400-32 RB</v>
      </c>
      <c r="I22" s="109" t="str">
        <f>IF('[1]Panel Profiles'!K20&lt;&gt;"",'[1]Panel Profiles'!K20,"")</f>
        <v>OWPR504-32 RB</v>
      </c>
      <c r="J22" s="110" t="str">
        <f>IF('[1]Panel Profiles'!L20&lt;&gt;"",CONCATENATE(ROUND('[1]Panel Profiles'!L20*2+25.4,0), "mm"),"")</f>
        <v>111mm</v>
      </c>
      <c r="K22" s="83" t="s">
        <v>9</v>
      </c>
      <c r="L22" s="84"/>
    </row>
    <row r="23" spans="1:12" ht="15.75" customHeight="1" x14ac:dyDescent="0.25">
      <c r="A23" s="101" t="str">
        <f>IF('[1]Panel Profiles'!A21&lt;&gt;"",'[1]Panel Profiles'!A21,"")</f>
        <v>PR211</v>
      </c>
      <c r="B23" s="101" t="str">
        <f>IF('[1]Panel Profiles'!B21&lt;&gt;"",'[1]Panel Profiles'!B21,"")</f>
        <v>PR303-25</v>
      </c>
      <c r="C23" s="102" t="s">
        <v>9</v>
      </c>
      <c r="D23" s="102" t="str">
        <f>IF('[1]Panel Profiles'!C21&lt;&gt;"",CONCATENATE(ROUND('[1]Panel Profiles'!C21*2+25.4,0), "mm"),"")</f>
        <v>98mm</v>
      </c>
      <c r="E23" s="103" t="s">
        <v>9</v>
      </c>
      <c r="F23" s="104"/>
      <c r="H23" s="108" t="str">
        <f>IF('[1]Panel Profiles'!J21&lt;&gt;"",'[1]Panel Profiles'!J21,"")</f>
        <v>OWPR400-38 RB</v>
      </c>
      <c r="I23" s="109" t="str">
        <f>IF('[1]Panel Profiles'!K21&lt;&gt;"",'[1]Panel Profiles'!K21,"")</f>
        <v>OWPR504-38 RB</v>
      </c>
      <c r="J23" s="110" t="str">
        <f>IF('[1]Panel Profiles'!L21&lt;&gt;"",CONCATENATE(ROUND('[1]Panel Profiles'!L21*2+25.4,0), "mm"),"")</f>
        <v>124mm</v>
      </c>
      <c r="K23" s="83" t="s">
        <v>9</v>
      </c>
      <c r="L23" s="84"/>
    </row>
    <row r="24" spans="1:12" ht="15.75" customHeight="1" x14ac:dyDescent="0.25">
      <c r="A24" s="101" t="str">
        <f>IF('[1]Panel Profiles'!A22&lt;&gt;"",'[1]Panel Profiles'!A22,"")</f>
        <v>PR202</v>
      </c>
      <c r="B24" s="101" t="str">
        <f>IF('[1]Panel Profiles'!B22&lt;&gt;"",'[1]Panel Profiles'!B22,"")</f>
        <v>PR303-32</v>
      </c>
      <c r="C24" s="102" t="s">
        <v>9</v>
      </c>
      <c r="D24" s="102" t="str">
        <f>IF('[1]Panel Profiles'!C22&lt;&gt;"",CONCATENATE(ROUND('[1]Panel Profiles'!C22*2+25.4,0), "mm"),"")</f>
        <v>111mm</v>
      </c>
      <c r="E24" s="103" t="s">
        <v>9</v>
      </c>
      <c r="F24" s="104"/>
      <c r="H24" s="108" t="str">
        <f>IF('[1]Panel Profiles'!J22&lt;&gt;"",'[1]Panel Profiles'!J22,"")</f>
        <v/>
      </c>
      <c r="I24" s="109" t="str">
        <f>IF('[1]Panel Profiles'!K22&lt;&gt;"",'[1]Panel Profiles'!K22,"")</f>
        <v>OWPR504-51 RB</v>
      </c>
      <c r="J24" s="110" t="str">
        <f>IF('[1]Panel Profiles'!L22&lt;&gt;"",CONCATENATE(ROUND('[1]Panel Profiles'!L22*2+25.4,0), "mm"),"")</f>
        <v>149mm</v>
      </c>
      <c r="K24" s="83" t="s">
        <v>9</v>
      </c>
      <c r="L24" s="84"/>
    </row>
    <row r="25" spans="1:12" ht="15.75" customHeight="1" x14ac:dyDescent="0.25">
      <c r="A25" s="101" t="str">
        <f>IF('[1]Panel Profiles'!A23&lt;&gt;"",'[1]Panel Profiles'!A23,"")</f>
        <v/>
      </c>
      <c r="B25" s="101" t="str">
        <f>IF('[1]Panel Profiles'!B23&lt;&gt;"",'[1]Panel Profiles'!B23,"")</f>
        <v>PR303-38</v>
      </c>
      <c r="C25" s="102" t="s">
        <v>9</v>
      </c>
      <c r="D25" s="102" t="str">
        <f>IF('[1]Panel Profiles'!C23&lt;&gt;"",CONCATENATE(ROUND('[1]Panel Profiles'!C23*2+25.4,0), "mm"),"")</f>
        <v>124mm</v>
      </c>
      <c r="E25" s="103" t="s">
        <v>9</v>
      </c>
      <c r="F25" s="104"/>
      <c r="H25" s="111" t="str">
        <f>IF('[1]Panel Profiles'!J23&lt;&gt;"",'[1]Panel Profiles'!J23,"")</f>
        <v/>
      </c>
      <c r="I25" s="112" t="str">
        <f>IF('[1]Panel Profiles'!K23&lt;&gt;"",'[1]Panel Profiles'!K23,"")</f>
        <v>OWPR506-20 RB</v>
      </c>
      <c r="J25" s="113" t="str">
        <f>IF('[1]Panel Profiles'!L23&lt;&gt;"",CONCATENATE(ROUND('[1]Panel Profiles'!L23*2+25.4,0), "mm"),"")</f>
        <v>87mm</v>
      </c>
      <c r="K25" s="103" t="s">
        <v>9</v>
      </c>
      <c r="L25" s="104"/>
    </row>
    <row r="26" spans="1:12" ht="15.75" customHeight="1" x14ac:dyDescent="0.25">
      <c r="A26" s="101"/>
      <c r="B26" s="101" t="str">
        <f>IF('[1]Panel Profiles'!B24&lt;&gt;"",'[1]Panel Profiles'!B24,"")</f>
        <v>PR303-44</v>
      </c>
      <c r="C26" s="102" t="s">
        <v>9</v>
      </c>
      <c r="D26" s="102" t="str">
        <f>IF('[1]Panel Profiles'!C24&lt;&gt;"",CONCATENATE(ROUND('[1]Panel Profiles'!C24*2+25.4,0), "mm"),"")</f>
        <v>136mm</v>
      </c>
      <c r="E26" s="103" t="s">
        <v>9</v>
      </c>
      <c r="F26" s="104"/>
      <c r="H26" s="111" t="str">
        <f>IF('[1]Panel Profiles'!J24&lt;&gt;"",'[1]Panel Profiles'!J24,"")</f>
        <v/>
      </c>
      <c r="I26" s="112" t="str">
        <f>IF('[1]Panel Profiles'!K24&lt;&gt;"",'[1]Panel Profiles'!K24,"")</f>
        <v>OWPR506-26 RB</v>
      </c>
      <c r="J26" s="113" t="str">
        <f>IF('[1]Panel Profiles'!L24&lt;&gt;"",CONCATENATE(ROUND('[1]Panel Profiles'!L24*2+25.4,0), "mm"),"")</f>
        <v>100mm</v>
      </c>
      <c r="K26" s="103" t="s">
        <v>9</v>
      </c>
      <c r="L26" s="104"/>
    </row>
    <row r="27" spans="1:12" ht="15.75" customHeight="1" x14ac:dyDescent="0.25">
      <c r="A27" s="101" t="str">
        <f>IF('[1]Panel Profiles'!A24&lt;&gt;"",'[1]Panel Profiles'!A24,"")</f>
        <v/>
      </c>
      <c r="B27" s="101" t="str">
        <f>IF('[1]Panel Profiles'!B25&lt;&gt;"",'[1]Panel Profiles'!B25,"")</f>
        <v>PR304-19</v>
      </c>
      <c r="C27" s="102" t="s">
        <v>9</v>
      </c>
      <c r="D27" s="102" t="str">
        <f>IF('[1]Panel Profiles'!C25&lt;&gt;"",CONCATENATE(ROUND('[1]Panel Profiles'!C25*2+25.4,0), "mm"),"")</f>
        <v>85mm</v>
      </c>
      <c r="E27" s="103" t="s">
        <v>9</v>
      </c>
      <c r="F27" s="104"/>
      <c r="H27" s="111" t="str">
        <f>IF('[1]Panel Profiles'!J25&lt;&gt;"",'[1]Panel Profiles'!J25,"")</f>
        <v/>
      </c>
      <c r="I27" s="112" t="str">
        <f>IF('[1]Panel Profiles'!K25&lt;&gt;"",'[1]Panel Profiles'!K25,"")</f>
        <v>OWPR506-33 RB</v>
      </c>
      <c r="J27" s="113" t="str">
        <f>IF('[1]Panel Profiles'!L25&lt;&gt;"",CONCATENATE(ROUND('[1]Panel Profiles'!L25*2+25.4,0), "mm"),"")</f>
        <v>113mm</v>
      </c>
      <c r="K27" s="103" t="s">
        <v>9</v>
      </c>
      <c r="L27" s="104"/>
    </row>
    <row r="28" spans="1:12" ht="15.75" customHeight="1" x14ac:dyDescent="0.25">
      <c r="A28" s="86" t="str">
        <f>IF('[1]Panel Profiles'!A25&lt;&gt;"",'[1]Panel Profiles'!A25,"")</f>
        <v/>
      </c>
      <c r="B28" s="86" t="str">
        <f>IF('[1]Panel Profiles'!B26&lt;&gt;"",'[1]Panel Profiles'!B26,"")</f>
        <v>PR304-19</v>
      </c>
      <c r="C28" s="87" t="s">
        <v>9</v>
      </c>
      <c r="D28" s="87" t="str">
        <f>IF('[1]Panel Profiles'!C26&lt;&gt;"",CONCATENATE(ROUND('[1]Panel Profiles'!C26*2+25.4,0), "mm"),"")</f>
        <v>85mm</v>
      </c>
      <c r="E28" s="83" t="s">
        <v>9</v>
      </c>
      <c r="F28" s="84"/>
      <c r="H28" s="108" t="str">
        <f>IF('[1]Panel Profiles'!J26&lt;&gt;"",'[1]Panel Profiles'!J26,"")</f>
        <v>OWPR308-03 RB</v>
      </c>
      <c r="I28" s="109" t="str">
        <f>IF('[1]Panel Profiles'!K26&lt;&gt;"",'[1]Panel Profiles'!K26,"")</f>
        <v>OWPR508-03 RB</v>
      </c>
      <c r="J28" s="110" t="str">
        <f>IF('[1]Panel Profiles'!L26&lt;&gt;"",CONCATENATE(ROUND('[1]Panel Profiles'!L26*2+25.4,0), "mm"),"")</f>
        <v>54mm</v>
      </c>
      <c r="K28" s="83" t="s">
        <v>9</v>
      </c>
      <c r="L28" s="84"/>
    </row>
    <row r="29" spans="1:12" ht="15.75" customHeight="1" x14ac:dyDescent="0.25">
      <c r="A29" s="86" t="str">
        <f>IF('[1]Panel Profiles'!A26&lt;&gt;"",'[1]Panel Profiles'!A26,"")</f>
        <v>PR228</v>
      </c>
      <c r="B29" s="86" t="str">
        <f>IF('[1]Panel Profiles'!B27&lt;&gt;"",'[1]Panel Profiles'!B27,"")</f>
        <v>PR304-32</v>
      </c>
      <c r="C29" s="87" t="s">
        <v>9</v>
      </c>
      <c r="D29" s="87" t="str">
        <f>IF('[1]Panel Profiles'!C27&lt;&gt;"",CONCATENATE(ROUND('[1]Panel Profiles'!C27*2+25.4,0), "mm"),"")</f>
        <v>111mm</v>
      </c>
      <c r="E29" s="83" t="s">
        <v>9</v>
      </c>
      <c r="F29" s="84"/>
      <c r="H29" s="108" t="str">
        <f>IF('[1]Panel Profiles'!J27&lt;&gt;"",'[1]Panel Profiles'!J27,"")</f>
        <v>OWPR308-05 RB</v>
      </c>
      <c r="I29" s="109" t="str">
        <f>IF('[1]Panel Profiles'!K27&lt;&gt;"",'[1]Panel Profiles'!K27,"")</f>
        <v>OWPR508-05 RB</v>
      </c>
      <c r="J29" s="110" t="str">
        <f>IF('[1]Panel Profiles'!L27&lt;&gt;"",CONCATENATE(ROUND('[1]Panel Profiles'!L27*2+25.4,0), "mm"),"")</f>
        <v>57mm</v>
      </c>
      <c r="K29" s="83" t="s">
        <v>9</v>
      </c>
      <c r="L29" s="84"/>
    </row>
    <row r="30" spans="1:12" ht="15.75" customHeight="1" x14ac:dyDescent="0.25">
      <c r="A30" s="86" t="str">
        <f>IF('[1]Panel Profiles'!A27&lt;&gt;"",'[1]Panel Profiles'!A27,"")</f>
        <v>PR227</v>
      </c>
      <c r="B30" s="86" t="str">
        <f>IF('[1]Panel Profiles'!B28&lt;&gt;"",'[1]Panel Profiles'!B28,"")</f>
        <v>PR304-38</v>
      </c>
      <c r="C30" s="87" t="s">
        <v>9</v>
      </c>
      <c r="D30" s="87" t="str">
        <f>IF('[1]Panel Profiles'!C28&lt;&gt;"",CONCATENATE(ROUND('[1]Panel Profiles'!C28*2+25.4,0), "mm"),"")</f>
        <v>124mm</v>
      </c>
      <c r="E30" s="83" t="s">
        <v>9</v>
      </c>
      <c r="F30" s="84"/>
      <c r="H30" s="108" t="str">
        <f>IF('[1]Panel Profiles'!J28&lt;&gt;"",'[1]Panel Profiles'!J28,"")</f>
        <v>OWPR308-06 RB</v>
      </c>
      <c r="I30" s="109" t="str">
        <f>IF('[1]Panel Profiles'!K28&lt;&gt;"",'[1]Panel Profiles'!K28,"")</f>
        <v>OWPR508-06 RB</v>
      </c>
      <c r="J30" s="110" t="str">
        <f>IF('[1]Panel Profiles'!L28&lt;&gt;"",CONCATENATE(ROUND('[1]Panel Profiles'!L28*2+25.4,0), "mm"),"")</f>
        <v>60mm</v>
      </c>
      <c r="K30" s="83" t="s">
        <v>9</v>
      </c>
      <c r="L30" s="84"/>
    </row>
    <row r="31" spans="1:12" ht="15.75" customHeight="1" x14ac:dyDescent="0.25">
      <c r="A31" s="86" t="str">
        <f>IF('[1]Panel Profiles'!A28&lt;&gt;"",'[1]Panel Profiles'!A28,"")</f>
        <v>PR236</v>
      </c>
      <c r="B31" s="86" t="str">
        <f>IF('[1]Panel Profiles'!B29&lt;&gt;"",'[1]Panel Profiles'!B29,"")</f>
        <v>PR304-51</v>
      </c>
      <c r="C31" s="87" t="s">
        <v>9</v>
      </c>
      <c r="D31" s="87" t="str">
        <f>IF('[1]Panel Profiles'!C29&lt;&gt;"",CONCATENATE(ROUND('[1]Panel Profiles'!C29*2+25.4,0), "mm"),"")</f>
        <v>149mm</v>
      </c>
      <c r="E31" s="83" t="s">
        <v>9</v>
      </c>
      <c r="F31" s="84"/>
      <c r="H31" s="108" t="str">
        <f>IF('[1]Panel Profiles'!J29&lt;&gt;"",'[1]Panel Profiles'!J29,"")</f>
        <v>OWPR308-13 RB</v>
      </c>
      <c r="I31" s="109" t="str">
        <f>IF('[1]Panel Profiles'!K29&lt;&gt;"",'[1]Panel Profiles'!K29,"")</f>
        <v>OWPR508-13 RB</v>
      </c>
      <c r="J31" s="110" t="str">
        <f>IF('[1]Panel Profiles'!L29&lt;&gt;"",CONCATENATE(ROUND('[1]Panel Profiles'!L29*2+25.4,0), "mm"),"")</f>
        <v>73mm</v>
      </c>
      <c r="K31" s="83" t="s">
        <v>9</v>
      </c>
      <c r="L31" s="84"/>
    </row>
    <row r="32" spans="1:12" ht="15.75" customHeight="1" x14ac:dyDescent="0.25">
      <c r="A32" s="86" t="str">
        <f>IF('[1]Panel Profiles'!A29&lt;&gt;"",'[1]Panel Profiles'!A29,"")</f>
        <v>PR262</v>
      </c>
      <c r="B32" s="86" t="str">
        <f>IF('[1]Panel Profiles'!B30&lt;&gt;"",'[1]Panel Profiles'!B30,"")</f>
        <v>PR305-19</v>
      </c>
      <c r="C32" s="87" t="s">
        <v>9</v>
      </c>
      <c r="D32" s="87" t="str">
        <f>IF('[1]Panel Profiles'!C30&lt;&gt;"",CONCATENATE(ROUND('[1]Panel Profiles'!C30*2+25.4,0), "mm"),"")</f>
        <v>85mm</v>
      </c>
      <c r="E32" s="83" t="s">
        <v>9</v>
      </c>
      <c r="F32" s="84"/>
      <c r="H32" s="108" t="str">
        <f>IF('[1]Panel Profiles'!J30&lt;&gt;"",'[1]Panel Profiles'!J30,"")</f>
        <v>OWPR308-19 RB</v>
      </c>
      <c r="I32" s="109" t="str">
        <f>IF('[1]Panel Profiles'!K30&lt;&gt;"",'[1]Panel Profiles'!K30,"")</f>
        <v>OWPR508-19 RB</v>
      </c>
      <c r="J32" s="110" t="str">
        <f>IF('[1]Panel Profiles'!L30&lt;&gt;"",CONCATENATE(ROUND('[1]Panel Profiles'!L30*2+25.4,0), "mm"),"")</f>
        <v>86mm</v>
      </c>
      <c r="K32" s="83" t="s">
        <v>9</v>
      </c>
      <c r="L32" s="84"/>
    </row>
    <row r="33" spans="1:12" ht="15.75" customHeight="1" x14ac:dyDescent="0.25">
      <c r="A33" s="101" t="str">
        <f>IF('[1]Panel Profiles'!A30&lt;&gt;"",'[1]Panel Profiles'!A30,"")</f>
        <v>PR208</v>
      </c>
      <c r="B33" s="101" t="str">
        <f>IF('[1]Panel Profiles'!B31&lt;&gt;"",'[1]Panel Profiles'!B31,"")</f>
        <v>PR305-25</v>
      </c>
      <c r="C33" s="102" t="s">
        <v>9</v>
      </c>
      <c r="D33" s="102" t="str">
        <f>IF('[1]Panel Profiles'!C31&lt;&gt;"",CONCATENATE(ROUND('[1]Panel Profiles'!C31*2+25.4,0), "mm"),"")</f>
        <v>98mm</v>
      </c>
      <c r="E33" s="103" t="s">
        <v>9</v>
      </c>
      <c r="F33" s="104"/>
      <c r="H33" s="108" t="str">
        <f>IF('[1]Panel Profiles'!J31&lt;&gt;"",'[1]Panel Profiles'!J31,"")</f>
        <v>OWPR308-25 RB</v>
      </c>
      <c r="I33" s="109" t="str">
        <f>IF('[1]Panel Profiles'!K31&lt;&gt;"",'[1]Panel Profiles'!K31,"")</f>
        <v>OWPR508-25 RB</v>
      </c>
      <c r="J33" s="110" t="str">
        <f>IF('[1]Panel Profiles'!L31&lt;&gt;"",CONCATENATE(ROUND('[1]Panel Profiles'!L31*2+25.4,0), "mm"),"")</f>
        <v>98mm</v>
      </c>
      <c r="K33" s="83" t="s">
        <v>9</v>
      </c>
      <c r="L33" s="84"/>
    </row>
    <row r="34" spans="1:12" ht="15.75" customHeight="1" x14ac:dyDescent="0.25">
      <c r="A34" s="101" t="str">
        <f>IF('[1]Panel Profiles'!A31&lt;&gt;"",'[1]Panel Profiles'!A31,"")</f>
        <v>PR208</v>
      </c>
      <c r="B34" s="101" t="str">
        <f>IF('[1]Panel Profiles'!B32&lt;&gt;"",'[1]Panel Profiles'!B32,"")</f>
        <v>PR305-25</v>
      </c>
      <c r="C34" s="102" t="s">
        <v>9</v>
      </c>
      <c r="D34" s="102" t="str">
        <f>IF('[1]Panel Profiles'!C32&lt;&gt;"",CONCATENATE(ROUND('[1]Panel Profiles'!C32*2+25.4,0), "mm"),"")</f>
        <v>98mm</v>
      </c>
      <c r="E34" s="103" t="s">
        <v>9</v>
      </c>
      <c r="F34" s="104"/>
      <c r="H34" s="108" t="str">
        <f>IF('[1]Panel Profiles'!J32&lt;&gt;"",'[1]Panel Profiles'!J32,"")</f>
        <v>OWPR308-32 RB</v>
      </c>
      <c r="I34" s="109" t="str">
        <f>IF('[1]Panel Profiles'!K32&lt;&gt;"",'[1]Panel Profiles'!K32,"")</f>
        <v>OWPR508-32 RB</v>
      </c>
      <c r="J34" s="110" t="str">
        <f>IF('[1]Panel Profiles'!L32&lt;&gt;"",CONCATENATE(ROUND('[1]Panel Profiles'!L32*2+25.4,0), "mm"),"")</f>
        <v>111mm</v>
      </c>
      <c r="K34" s="83" t="s">
        <v>9</v>
      </c>
      <c r="L34" s="84"/>
    </row>
    <row r="35" spans="1:12" ht="15.75" customHeight="1" x14ac:dyDescent="0.25">
      <c r="A35" s="101" t="str">
        <f>IF('[1]Panel Profiles'!A32&lt;&gt;"",'[1]Panel Profiles'!A32,"")</f>
        <v>PR205</v>
      </c>
      <c r="B35" s="101" t="str">
        <f>IF('[1]Panel Profiles'!B33&lt;&gt;"",'[1]Panel Profiles'!B33,"")</f>
        <v>PR305-38</v>
      </c>
      <c r="C35" s="102" t="s">
        <v>9</v>
      </c>
      <c r="D35" s="102" t="str">
        <f>IF('[1]Panel Profiles'!C33&lt;&gt;"",CONCATENATE(ROUND('[1]Panel Profiles'!C33*2+25.4,0), "mm"),"")</f>
        <v>124mm</v>
      </c>
      <c r="E35" s="103" t="s">
        <v>9</v>
      </c>
      <c r="F35" s="104"/>
      <c r="H35" s="111" t="str">
        <f>IF('[1]Panel Profiles'!J33&lt;&gt;"",'[1]Panel Profiles'!J33,"")</f>
        <v/>
      </c>
      <c r="I35" s="112" t="str">
        <f>IF('[1]Panel Profiles'!K33&lt;&gt;"",'[1]Panel Profiles'!K33,"")</f>
        <v>OWPR510-26 RB</v>
      </c>
      <c r="J35" s="113" t="str">
        <f>IF('[1]Panel Profiles'!L33&lt;&gt;"",CONCATENATE(ROUND('[1]Panel Profiles'!L33*2+25.4,0), "mm"),"")</f>
        <v>100mm</v>
      </c>
      <c r="K35" s="103" t="s">
        <v>9</v>
      </c>
      <c r="L35" s="104"/>
    </row>
    <row r="36" spans="1:12" ht="15.75" customHeight="1" x14ac:dyDescent="0.25">
      <c r="A36" s="101" t="str">
        <f>IF('[1]Panel Profiles'!A33&lt;&gt;"",'[1]Panel Profiles'!A33,"")</f>
        <v>PR272</v>
      </c>
      <c r="B36" s="101" t="str">
        <f>IF('[1]Panel Profiles'!B34&lt;&gt;"",'[1]Panel Profiles'!B34,"")</f>
        <v>PR305-51</v>
      </c>
      <c r="C36" s="102" t="s">
        <v>9</v>
      </c>
      <c r="D36" s="102" t="str">
        <f>IF('[1]Panel Profiles'!C34&lt;&gt;"",CONCATENATE(ROUND('[1]Panel Profiles'!C34*2+25.4,0), "mm"),"")</f>
        <v>149mm</v>
      </c>
      <c r="E36" s="103" t="s">
        <v>9</v>
      </c>
      <c r="F36" s="104"/>
      <c r="H36" s="111" t="str">
        <f>IF('[1]Panel Profiles'!J34&lt;&gt;"",'[1]Panel Profiles'!J34,"")</f>
        <v/>
      </c>
      <c r="I36" s="112" t="str">
        <f>IF('[1]Panel Profiles'!K34&lt;&gt;"",'[1]Panel Profiles'!K34,"")</f>
        <v>OWPR510-33 RB</v>
      </c>
      <c r="J36" s="113" t="str">
        <f>IF('[1]Panel Profiles'!L34&lt;&gt;"",CONCATENATE(ROUND('[1]Panel Profiles'!L34*2+25.4,0), "mm"),"")</f>
        <v>113mm</v>
      </c>
      <c r="K36" s="103" t="s">
        <v>9</v>
      </c>
      <c r="L36" s="104"/>
    </row>
    <row r="37" spans="1:12" ht="15.75" customHeight="1" x14ac:dyDescent="0.25">
      <c r="A37" s="101" t="str">
        <f>IF('[1]Panel Profiles'!A34&lt;&gt;"",'[1]Panel Profiles'!A34,"")</f>
        <v>PR249</v>
      </c>
      <c r="B37" s="101" t="str">
        <f>IF('[1]Panel Profiles'!B35&lt;&gt;"",'[1]Panel Profiles'!B35,"")</f>
        <v>PR306-19</v>
      </c>
      <c r="C37" s="102" t="s">
        <v>9</v>
      </c>
      <c r="D37" s="102" t="str">
        <f>IF('[1]Panel Profiles'!C35&lt;&gt;"",CONCATENATE(ROUND('[1]Panel Profiles'!C35*2+25.4,0), "mm"),"")</f>
        <v>86mm</v>
      </c>
      <c r="E37" s="103" t="s">
        <v>9</v>
      </c>
      <c r="F37" s="104"/>
      <c r="H37" s="108" t="str">
        <f>IF('[1]Panel Profiles'!J35&lt;&gt;"",'[1]Panel Profiles'!J35,"")</f>
        <v/>
      </c>
      <c r="I37" s="109" t="str">
        <f>IF('[1]Panel Profiles'!K35&lt;&gt;"",'[1]Panel Profiles'!K35,"")</f>
        <v>OWPR512-32 RB</v>
      </c>
      <c r="J37" s="110" t="str">
        <f>IF('[1]Panel Profiles'!L35&lt;&gt;"",CONCATENATE(ROUND('[1]Panel Profiles'!L35*2+25.4,0), "mm"),"")</f>
        <v>112mm</v>
      </c>
      <c r="K37" s="83" t="s">
        <v>9</v>
      </c>
      <c r="L37" s="84"/>
    </row>
    <row r="38" spans="1:12" ht="15.75" customHeight="1" x14ac:dyDescent="0.25">
      <c r="A38" s="86" t="str">
        <f>IF('[1]Panel Profiles'!A35&lt;&gt;"",'[1]Panel Profiles'!A35,"")</f>
        <v>PR249</v>
      </c>
      <c r="B38" s="86" t="str">
        <f>IF('[1]Panel Profiles'!B36&lt;&gt;"",'[1]Panel Profiles'!B36,"")</f>
        <v>PR306-19</v>
      </c>
      <c r="C38" s="87" t="s">
        <v>9</v>
      </c>
      <c r="D38" s="87" t="str">
        <f>IF('[1]Panel Profiles'!C36&lt;&gt;"",CONCATENATE(ROUND('[1]Panel Profiles'!C36*2+25.4,0), "mm"),"")</f>
        <v>86mm</v>
      </c>
      <c r="E38" s="83" t="s">
        <v>9</v>
      </c>
      <c r="F38" s="84"/>
      <c r="H38" s="111" t="str">
        <f>IF('[1]Panel Profiles'!J36&lt;&gt;"",'[1]Panel Profiles'!J36,"")</f>
        <v/>
      </c>
      <c r="I38" s="112" t="str">
        <f>IF('[1]Panel Profiles'!K36&lt;&gt;"",'[1]Panel Profiles'!K36,"")</f>
        <v>OWPR513-16 RB</v>
      </c>
      <c r="J38" s="113" t="str">
        <f>IF('[1]Panel Profiles'!L36&lt;&gt;"",CONCATENATE(ROUND('[1]Panel Profiles'!L36*2+25.4,0), "mm"),"")</f>
        <v>79mm</v>
      </c>
      <c r="K38" s="103" t="s">
        <v>9</v>
      </c>
      <c r="L38" s="104"/>
    </row>
    <row r="39" spans="1:12" ht="15.75" customHeight="1" x14ac:dyDescent="0.25">
      <c r="A39" s="86" t="str">
        <f>IF('[1]Panel Profiles'!A36&lt;&gt;"",'[1]Panel Profiles'!A36,"")</f>
        <v>PR210</v>
      </c>
      <c r="B39" s="86" t="str">
        <f>IF('[1]Panel Profiles'!B37&lt;&gt;"",'[1]Panel Profiles'!B37,"")</f>
        <v>PR306-32</v>
      </c>
      <c r="C39" s="87" t="s">
        <v>9</v>
      </c>
      <c r="D39" s="87" t="str">
        <f>IF('[1]Panel Profiles'!C37&lt;&gt;"",CONCATENATE(ROUND('[1]Panel Profiles'!C37*2+25.4,0), "mm"),"")</f>
        <v>111mm</v>
      </c>
      <c r="E39" s="83" t="s">
        <v>9</v>
      </c>
      <c r="F39" s="84"/>
      <c r="H39" s="111" t="str">
        <f>IF('[1]Panel Profiles'!J37&lt;&gt;"",'[1]Panel Profiles'!J37,"")</f>
        <v>OWPR317-35 RB</v>
      </c>
      <c r="I39" s="112" t="str">
        <f>IF('[1]Panel Profiles'!K37&lt;&gt;"",'[1]Panel Profiles'!K37,"")</f>
        <v>OWPR517-35 RB</v>
      </c>
      <c r="J39" s="113" t="str">
        <f>IF('[1]Panel Profiles'!L37&lt;&gt;"",CONCATENATE(ROUND('[1]Panel Profiles'!L37*2+25.4,0), "mm"),"")</f>
        <v>115mm</v>
      </c>
      <c r="K39" s="103" t="s">
        <v>9</v>
      </c>
      <c r="L39" s="104"/>
    </row>
    <row r="40" spans="1:12" ht="15.75" customHeight="1" x14ac:dyDescent="0.25">
      <c r="A40" s="86" t="str">
        <f>IF('[1]Panel Profiles'!A37&lt;&gt;"",'[1]Panel Profiles'!A37,"")</f>
        <v>PR255</v>
      </c>
      <c r="B40" s="86" t="str">
        <f>IF('[1]Panel Profiles'!B38&lt;&gt;"",'[1]Panel Profiles'!B38,"")</f>
        <v>PR307-19</v>
      </c>
      <c r="C40" s="87" t="s">
        <v>9</v>
      </c>
      <c r="D40" s="87" t="str">
        <f>IF('[1]Panel Profiles'!C38&lt;&gt;"",CONCATENATE(ROUND('[1]Panel Profiles'!C38*2+25.4,0), "mm"),"")</f>
        <v>86mm</v>
      </c>
      <c r="E40" s="83" t="s">
        <v>9</v>
      </c>
      <c r="F40" s="84"/>
      <c r="H40" s="108" t="str">
        <f>IF('[1]Panel Profiles'!J38&lt;&gt;"",'[1]Panel Profiles'!J38,"")</f>
        <v>OWPR317-38 RB</v>
      </c>
      <c r="I40" s="109" t="str">
        <f>IF('[1]Panel Profiles'!K38&lt;&gt;"",'[1]Panel Profiles'!K38,"")</f>
        <v>OWPR517-52 RB</v>
      </c>
      <c r="J40" s="110" t="str">
        <f>IF('[1]Panel Profiles'!L38&lt;&gt;"",CONCATENATE(ROUND('[1]Panel Profiles'!L38*2+25.4,0), "mm"),"")</f>
        <v>150mm</v>
      </c>
      <c r="K40" s="83" t="s">
        <v>9</v>
      </c>
      <c r="L40" s="84"/>
    </row>
    <row r="41" spans="1:12" ht="15.75" customHeight="1" x14ac:dyDescent="0.25">
      <c r="A41" s="101" t="str">
        <f>IF('[1]Panel Profiles'!A38&lt;&gt;"",'[1]Panel Profiles'!A38,"")</f>
        <v>PR255</v>
      </c>
      <c r="B41" s="101" t="str">
        <f>IF('[1]Panel Profiles'!B39&lt;&gt;"",'[1]Panel Profiles'!B39,"")</f>
        <v>PR307-19</v>
      </c>
      <c r="C41" s="102" t="s">
        <v>9</v>
      </c>
      <c r="D41" s="102" t="str">
        <f>IF('[1]Panel Profiles'!C39&lt;&gt;"",CONCATENATE(ROUND('[1]Panel Profiles'!C39*2+25.4,0), "mm"),"")</f>
        <v>86mm</v>
      </c>
      <c r="E41" s="103" t="s">
        <v>9</v>
      </c>
      <c r="F41" s="104"/>
      <c r="H41" s="111" t="str">
        <f>IF('[1]Panel Profiles'!J39&lt;&gt;"",'[1]Panel Profiles'!J39,"")</f>
        <v/>
      </c>
      <c r="I41" s="112" t="str">
        <f>IF('[1]Panel Profiles'!K39&lt;&gt;"",'[1]Panel Profiles'!K39,"")</f>
        <v>OWPR522-25 RB</v>
      </c>
      <c r="J41" s="113" t="str">
        <f>IF('[1]Panel Profiles'!L39&lt;&gt;"",CONCATENATE(ROUND('[1]Panel Profiles'!L39*2+25.4,0), "mm"),"")</f>
        <v>98mm</v>
      </c>
      <c r="K41" s="103" t="s">
        <v>9</v>
      </c>
      <c r="L41" s="104"/>
    </row>
    <row r="42" spans="1:12" ht="15.75" customHeight="1" x14ac:dyDescent="0.25">
      <c r="A42" s="101" t="str">
        <f>IF('[1]Panel Profiles'!A39&lt;&gt;"",'[1]Panel Profiles'!A39,"")</f>
        <v>PR212</v>
      </c>
      <c r="B42" s="101" t="str">
        <f>IF('[1]Panel Profiles'!B40&lt;&gt;"",'[1]Panel Profiles'!B40,"")</f>
        <v>PR307-32</v>
      </c>
      <c r="C42" s="102" t="s">
        <v>9</v>
      </c>
      <c r="D42" s="102" t="str">
        <f>IF('[1]Panel Profiles'!C40&lt;&gt;"",CONCATENATE(ROUND('[1]Panel Profiles'!C40*2+25.4,0), "mm"),"")</f>
        <v>111mm</v>
      </c>
      <c r="E42" s="103" t="s">
        <v>9</v>
      </c>
      <c r="F42" s="104"/>
      <c r="H42" s="111" t="str">
        <f>IF('[1]Panel Profiles'!J40&lt;&gt;"",'[1]Panel Profiles'!J40,"")</f>
        <v/>
      </c>
      <c r="I42" s="112" t="str">
        <f>IF('[1]Panel Profiles'!K40&lt;&gt;"",'[1]Panel Profiles'!K40,"")</f>
        <v>OWPR522-38 RB</v>
      </c>
      <c r="J42" s="113" t="str">
        <f>IF('[1]Panel Profiles'!L40&lt;&gt;"",CONCATENATE(ROUND('[1]Panel Profiles'!L40*2+25.4,0), "mm"),"")</f>
        <v>124mm</v>
      </c>
      <c r="K42" s="103" t="s">
        <v>9</v>
      </c>
      <c r="L42" s="104"/>
    </row>
    <row r="43" spans="1:12" ht="15.75" customHeight="1" x14ac:dyDescent="0.25">
      <c r="A43" s="101" t="str">
        <f>IF('[1]Panel Profiles'!A40&lt;&gt;"",'[1]Panel Profiles'!A40,"")</f>
        <v>PR241</v>
      </c>
      <c r="B43" s="101" t="str">
        <f>IF('[1]Panel Profiles'!B41&lt;&gt;"",'[1]Panel Profiles'!B41,"")</f>
        <v>PR308-03</v>
      </c>
      <c r="C43" s="102" t="s">
        <v>9</v>
      </c>
      <c r="D43" s="102" t="str">
        <f>IF('[1]Panel Profiles'!C41&lt;&gt;"",CONCATENATE(ROUND('[1]Panel Profiles'!C41*2+25.4,0), "mm"),"")</f>
        <v>54mm</v>
      </c>
      <c r="E43" s="103" t="s">
        <v>9</v>
      </c>
      <c r="F43" s="104"/>
      <c r="H43" s="108" t="str">
        <f>IF('[1]Panel Profiles'!J41&lt;&gt;"",'[1]Panel Profiles'!J41,"")</f>
        <v>OWPR326-19 RB</v>
      </c>
      <c r="I43" s="109" t="str">
        <f>IF('[1]Panel Profiles'!K41&lt;&gt;"",'[1]Panel Profiles'!K41,"")</f>
        <v>OWPR526-19 RB</v>
      </c>
      <c r="J43" s="110" t="str">
        <f>IF('[1]Panel Profiles'!L41&lt;&gt;"",CONCATENATE(ROUND('[1]Panel Profiles'!L41*2+25.4,0), "mm"),"")</f>
        <v>86mm</v>
      </c>
      <c r="K43" s="83" t="s">
        <v>9</v>
      </c>
      <c r="L43" s="84"/>
    </row>
    <row r="44" spans="1:12" ht="15.75" customHeight="1" x14ac:dyDescent="0.25">
      <c r="A44" s="101"/>
      <c r="B44" s="101" t="str">
        <f>IF('[1]Panel Profiles'!B42&lt;&gt;"",'[1]Panel Profiles'!B42,"")</f>
        <v>PR308-05</v>
      </c>
      <c r="C44" s="102" t="s">
        <v>9</v>
      </c>
      <c r="D44" s="102" t="str">
        <f>IF('[1]Panel Profiles'!C42&lt;&gt;"",CONCATENATE(ROUND('[1]Panel Profiles'!C42*2+25.4,0), "mm"),"")</f>
        <v>57mm</v>
      </c>
      <c r="E44" s="103" t="s">
        <v>9</v>
      </c>
      <c r="F44" s="104"/>
      <c r="H44" s="108" t="str">
        <f>IF('[1]Panel Profiles'!J42&lt;&gt;"",'[1]Panel Profiles'!J42,"")</f>
        <v>OWPR326-25 RB</v>
      </c>
      <c r="I44" s="109" t="str">
        <f>IF('[1]Panel Profiles'!K42&lt;&gt;"",'[1]Panel Profiles'!K42,"")</f>
        <v>OWPR526-25 RB</v>
      </c>
      <c r="J44" s="110" t="str">
        <f>IF('[1]Panel Profiles'!L42&lt;&gt;"",CONCATENATE(ROUND('[1]Panel Profiles'!L42*2+25.4,0), "mm"),"")</f>
        <v>98mm</v>
      </c>
      <c r="K44" s="83" t="s">
        <v>9</v>
      </c>
      <c r="L44" s="84"/>
    </row>
    <row r="45" spans="1:12" ht="15.75" customHeight="1" x14ac:dyDescent="0.25">
      <c r="A45" s="86" t="str">
        <f>IF('[1]Panel Profiles'!A41&lt;&gt;"",'[1]Panel Profiles'!A41,"")</f>
        <v>PR241</v>
      </c>
      <c r="B45" s="86" t="str">
        <f>IF('[1]Panel Profiles'!B43&lt;&gt;"",'[1]Panel Profiles'!B43,"")</f>
        <v>PR308-03</v>
      </c>
      <c r="C45" s="87" t="s">
        <v>9</v>
      </c>
      <c r="D45" s="87" t="str">
        <f>IF('[1]Panel Profiles'!C43&lt;&gt;"",CONCATENATE(ROUND('[1]Panel Profiles'!C43*2+25.4,0), "mm"),"")</f>
        <v>54mm</v>
      </c>
      <c r="E45" s="83" t="s">
        <v>9</v>
      </c>
      <c r="F45" s="84"/>
      <c r="H45" s="108" t="str">
        <f>IF('[1]Panel Profiles'!J43&lt;&gt;"",'[1]Panel Profiles'!J43,"")</f>
        <v>OWPR326-32 RB</v>
      </c>
      <c r="I45" s="109" t="str">
        <f>IF('[1]Panel Profiles'!K43&lt;&gt;"",'[1]Panel Profiles'!K43,"")</f>
        <v>OWPR526-32 RB</v>
      </c>
      <c r="J45" s="110" t="str">
        <f>IF('[1]Panel Profiles'!L43&lt;&gt;"",CONCATENATE(ROUND('[1]Panel Profiles'!L43*2+25.4,0), "mm"),"")</f>
        <v>111mm</v>
      </c>
      <c r="K45" s="83" t="s">
        <v>9</v>
      </c>
      <c r="L45" s="84"/>
    </row>
    <row r="46" spans="1:12" ht="15.75" customHeight="1" x14ac:dyDescent="0.25">
      <c r="A46" s="86" t="str">
        <f>IF('[1]Panel Profiles'!A42&lt;&gt;"",'[1]Panel Profiles'!A42,"")</f>
        <v/>
      </c>
      <c r="B46" s="86" t="str">
        <f>IF('[1]Panel Profiles'!B44&lt;&gt;"",'[1]Panel Profiles'!B44,"")</f>
        <v>PR308-05</v>
      </c>
      <c r="C46" s="87" t="s">
        <v>9</v>
      </c>
      <c r="D46" s="87" t="str">
        <f>IF('[1]Panel Profiles'!C44&lt;&gt;"",CONCATENATE(ROUND('[1]Panel Profiles'!C44*2+25.4,0), "mm"),"")</f>
        <v>57mm</v>
      </c>
      <c r="E46" s="83" t="s">
        <v>9</v>
      </c>
      <c r="F46" s="84"/>
      <c r="H46" s="111" t="str">
        <f>IF('[1]Panel Profiles'!J44&lt;&gt;"",'[1]Panel Profiles'!J44,"")</f>
        <v/>
      </c>
      <c r="I46" s="112" t="str">
        <f>IF('[1]Panel Profiles'!K44&lt;&gt;"",'[1]Panel Profiles'!K44,"")</f>
        <v>OWPR527-32 RB</v>
      </c>
      <c r="J46" s="113" t="str">
        <f>IF('[1]Panel Profiles'!L44&lt;&gt;"",CONCATENATE(ROUND('[1]Panel Profiles'!L44*2+25.4,0), "mm"),"")</f>
        <v>111mm</v>
      </c>
      <c r="K46" s="113" t="s">
        <v>9</v>
      </c>
      <c r="L46" s="104"/>
    </row>
    <row r="47" spans="1:12" ht="15.75" customHeight="1" x14ac:dyDescent="0.25">
      <c r="A47" s="86" t="str">
        <f>IF('[1]Panel Profiles'!A43&lt;&gt;"",'[1]Panel Profiles'!A43,"")</f>
        <v>PR235</v>
      </c>
      <c r="B47" s="86" t="str">
        <f>IF('[1]Panel Profiles'!B45&lt;&gt;"",'[1]Panel Profiles'!B45,"")</f>
        <v>PR308-19</v>
      </c>
      <c r="C47" s="87" t="s">
        <v>9</v>
      </c>
      <c r="D47" s="87" t="str">
        <f>IF('[1]Panel Profiles'!C45&lt;&gt;"",CONCATENATE(ROUND('[1]Panel Profiles'!C45*2+25.4,0), "mm"),"")</f>
        <v>86mm</v>
      </c>
      <c r="E47" s="83" t="s">
        <v>9</v>
      </c>
      <c r="F47" s="84"/>
      <c r="H47" s="114"/>
      <c r="I47" s="109" t="str">
        <f>IF('[1]Panel Profiles'!K45&lt;&gt;"",'[1]Panel Profiles'!K45,"")</f>
        <v>RVSCP PR324 (25.4 S&amp;R)</v>
      </c>
      <c r="J47" s="119" t="s">
        <v>218</v>
      </c>
      <c r="K47" s="115" t="s">
        <v>214</v>
      </c>
      <c r="L47" s="84" t="str">
        <f>IF('[1]Panel Profiles'!L45&lt;&gt;"",CONCATENATE(ROUND('[1]Panel Profiles'!L45*2+25.4,0), "mm"),"")</f>
        <v>48mm</v>
      </c>
    </row>
    <row r="48" spans="1:12" ht="15.75" customHeight="1" x14ac:dyDescent="0.25">
      <c r="A48" s="86" t="str">
        <f>IF('[1]Panel Profiles'!A44&lt;&gt;"",'[1]Panel Profiles'!A44,"")</f>
        <v>PR234</v>
      </c>
      <c r="B48" s="86" t="str">
        <f>IF('[1]Panel Profiles'!B46&lt;&gt;"",'[1]Panel Profiles'!B46,"")</f>
        <v>PR308-25</v>
      </c>
      <c r="C48" s="87" t="s">
        <v>9</v>
      </c>
      <c r="D48" s="87" t="str">
        <f>IF('[1]Panel Profiles'!C46&lt;&gt;"",CONCATENATE(ROUND('[1]Panel Profiles'!C46*2+25.4,0), "mm"),"")</f>
        <v>98mm</v>
      </c>
      <c r="E48" s="83" t="s">
        <v>9</v>
      </c>
      <c r="F48" s="84"/>
      <c r="H48" s="114"/>
      <c r="I48" s="109" t="str">
        <f>IF('[1]Panel Profiles'!K46&lt;&gt;"",'[1]Panel Profiles'!K46,"")</f>
        <v>RVSCP PR324 (28.6 S&amp;R)</v>
      </c>
      <c r="J48" s="119" t="s">
        <v>217</v>
      </c>
      <c r="K48" s="115" t="s">
        <v>215</v>
      </c>
      <c r="L48" s="84" t="str">
        <f>IF('[1]Panel Profiles'!L46&lt;&gt;"",CONCATENATE(ROUND('[1]Panel Profiles'!L46*2+25.4,0), "mm"),"")</f>
        <v>55mm</v>
      </c>
    </row>
    <row r="49" spans="1:12" ht="15.75" customHeight="1" thickBot="1" x14ac:dyDescent="0.3">
      <c r="A49" s="86" t="str">
        <f>IF('[1]Panel Profiles'!A45&lt;&gt;"",'[1]Panel Profiles'!A45,"")</f>
        <v>PR233</v>
      </c>
      <c r="B49" s="86" t="str">
        <f>IF('[1]Panel Profiles'!B47&lt;&gt;"",'[1]Panel Profiles'!B47,"")</f>
        <v>PR308-32</v>
      </c>
      <c r="C49" s="87" t="s">
        <v>9</v>
      </c>
      <c r="D49" s="87" t="str">
        <f>IF('[1]Panel Profiles'!C47&lt;&gt;"",CONCATENATE(ROUND('[1]Panel Profiles'!C47*2+25.4,0), "mm"),"")</f>
        <v>111mm</v>
      </c>
      <c r="E49" s="83" t="s">
        <v>9</v>
      </c>
      <c r="F49" s="84"/>
      <c r="H49" s="116"/>
      <c r="I49" s="118" t="str">
        <f>IF('[1]Panel Profiles'!K47&lt;&gt;"",'[1]Panel Profiles'!K47,"")</f>
        <v>RVSCP PR324 (31.8 S&amp;R)</v>
      </c>
      <c r="J49" s="120" t="s">
        <v>219</v>
      </c>
      <c r="K49" s="117" t="s">
        <v>216</v>
      </c>
      <c r="L49" s="85" t="str">
        <f>IF('[1]Panel Profiles'!L47&lt;&gt;"",CONCATENATE(ROUND('[1]Panel Profiles'!L47*2+25.4,0), "mm"),"")</f>
        <v>61mm</v>
      </c>
    </row>
    <row r="50" spans="1:12" ht="15.75" customHeight="1" thickTop="1" x14ac:dyDescent="0.25">
      <c r="A50" s="86" t="str">
        <f>IF('[1]Panel Profiles'!A46&lt;&gt;"",'[1]Panel Profiles'!A46,"")</f>
        <v>PR232</v>
      </c>
      <c r="B50" s="86" t="str">
        <f>IF('[1]Panel Profiles'!B48&lt;&gt;"",'[1]Panel Profiles'!B48,"")</f>
        <v>PR309-13</v>
      </c>
      <c r="C50" s="87" t="s">
        <v>9</v>
      </c>
      <c r="D50" s="87" t="str">
        <f>IF('[1]Panel Profiles'!C48&lt;&gt;"",CONCATENATE(ROUND('[1]Panel Profiles'!C48*2+25.4,0), "mm"),"")</f>
        <v>73mm</v>
      </c>
      <c r="E50" s="83" t="s">
        <v>9</v>
      </c>
      <c r="F50" s="84"/>
      <c r="K50" s="82"/>
      <c r="L50" s="82"/>
    </row>
    <row r="51" spans="1:12" ht="15.75" customHeight="1" x14ac:dyDescent="0.25">
      <c r="A51" s="86" t="str">
        <f>IF('[1]Panel Profiles'!A47&lt;&gt;"",'[1]Panel Profiles'!A47,"")</f>
        <v>PR231</v>
      </c>
      <c r="B51" s="86" t="str">
        <f>IF('[1]Panel Profiles'!B49&lt;&gt;"",'[1]Panel Profiles'!B49,"")</f>
        <v>PR309-19</v>
      </c>
      <c r="C51" s="87" t="s">
        <v>9</v>
      </c>
      <c r="D51" s="87" t="str">
        <f>IF('[1]Panel Profiles'!C49&lt;&gt;"",CONCATENATE(ROUND('[1]Panel Profiles'!C49*2+25.4,0), "mm"),"")</f>
        <v>86mm</v>
      </c>
      <c r="E51" s="83" t="s">
        <v>9</v>
      </c>
      <c r="F51" s="84"/>
    </row>
    <row r="52" spans="1:12" ht="15.75" customHeight="1" x14ac:dyDescent="0.25">
      <c r="A52" s="101" t="str">
        <f>IF('[1]Panel Profiles'!A48&lt;&gt;"",'[1]Panel Profiles'!A48,"")</f>
        <v>PR213</v>
      </c>
      <c r="B52" s="101" t="str">
        <f>IF('[1]Panel Profiles'!B50&lt;&gt;"",'[1]Panel Profiles'!B50,"")</f>
        <v>PR309-25</v>
      </c>
      <c r="C52" s="102" t="s">
        <v>9</v>
      </c>
      <c r="D52" s="102" t="str">
        <f>IF('[1]Panel Profiles'!C50&lt;&gt;"",CONCATENATE(ROUND('[1]Panel Profiles'!C50*2+25.4,0), "mm"),"")</f>
        <v>98mm</v>
      </c>
      <c r="E52" s="103" t="s">
        <v>9</v>
      </c>
      <c r="F52" s="104"/>
    </row>
    <row r="53" spans="1:12" ht="15.75" customHeight="1" x14ac:dyDescent="0.25">
      <c r="A53" s="101" t="str">
        <f>IF('[1]Panel Profiles'!A49&lt;&gt;"",'[1]Panel Profiles'!A49,"")</f>
        <v>PR231</v>
      </c>
      <c r="B53" s="101" t="str">
        <f>IF('[1]Panel Profiles'!B51&lt;&gt;"",'[1]Panel Profiles'!B51,"")</f>
        <v>PR309-19</v>
      </c>
      <c r="C53" s="102" t="s">
        <v>9</v>
      </c>
      <c r="D53" s="102" t="str">
        <f>IF('[1]Panel Profiles'!C51&lt;&gt;"",CONCATENATE(ROUND('[1]Panel Profiles'!C51*2+25.4,0), "mm"),"")</f>
        <v>86mm</v>
      </c>
      <c r="E53" s="103" t="s">
        <v>9</v>
      </c>
      <c r="F53" s="104"/>
    </row>
    <row r="54" spans="1:12" ht="15.75" customHeight="1" x14ac:dyDescent="0.25">
      <c r="A54" s="101" t="str">
        <f>IF('[1]Panel Profiles'!A50&lt;&gt;"",'[1]Panel Profiles'!A50,"")</f>
        <v>PR239</v>
      </c>
      <c r="B54" s="101" t="str">
        <f>IF('[1]Panel Profiles'!B52&lt;&gt;"",'[1]Panel Profiles'!B52,"")</f>
        <v>PR310-25</v>
      </c>
      <c r="C54" s="102" t="s">
        <v>9</v>
      </c>
      <c r="D54" s="102" t="str">
        <f>IF('[1]Panel Profiles'!C52&lt;&gt;"",CONCATENATE(ROUND('[1]Panel Profiles'!C52*2+25.4,0), "mm"),"")</f>
        <v>98mm</v>
      </c>
      <c r="E54" s="103" t="s">
        <v>9</v>
      </c>
      <c r="F54" s="104"/>
    </row>
    <row r="55" spans="1:12" ht="15.75" customHeight="1" x14ac:dyDescent="0.25">
      <c r="A55" s="101" t="str">
        <f>IF('[1]Panel Profiles'!A51&lt;&gt;"",'[1]Panel Profiles'!A51,"")</f>
        <v>PR238</v>
      </c>
      <c r="B55" s="101" t="str">
        <f>IF('[1]Panel Profiles'!B53&lt;&gt;"",'[1]Panel Profiles'!B53,"")</f>
        <v>PR310-32</v>
      </c>
      <c r="C55" s="102" t="s">
        <v>9</v>
      </c>
      <c r="D55" s="102" t="str">
        <f>IF('[1]Panel Profiles'!C53&lt;&gt;"",CONCATENATE(ROUND('[1]Panel Profiles'!C53*2+25.4,0), "mm"),"")</f>
        <v>111mm</v>
      </c>
      <c r="E55" s="103" t="s">
        <v>9</v>
      </c>
      <c r="F55" s="104"/>
    </row>
    <row r="56" spans="1:12" ht="15.75" customHeight="1" x14ac:dyDescent="0.25">
      <c r="A56" s="86" t="str">
        <f>IF('[1]Panel Profiles'!A52&lt;&gt;"",'[1]Panel Profiles'!A52,"")</f>
        <v>PR271</v>
      </c>
      <c r="B56" s="86" t="str">
        <f>IF('[1]Panel Profiles'!B54&lt;&gt;"",'[1]Panel Profiles'!B54,"")</f>
        <v>PR311-25</v>
      </c>
      <c r="C56" s="87" t="s">
        <v>9</v>
      </c>
      <c r="D56" s="87" t="str">
        <f>IF('[1]Panel Profiles'!C54&lt;&gt;"",CONCATENATE(ROUND('[1]Panel Profiles'!C54*2+25.4,0), "mm"),"")</f>
        <v>98mm</v>
      </c>
      <c r="E56" s="83" t="s">
        <v>9</v>
      </c>
      <c r="F56" s="84"/>
    </row>
    <row r="57" spans="1:12" ht="15.75" customHeight="1" x14ac:dyDescent="0.25">
      <c r="A57" s="86" t="str">
        <f>IF('[1]Panel Profiles'!A53&lt;&gt;"",'[1]Panel Profiles'!A53,"")</f>
        <v>PR243</v>
      </c>
      <c r="B57" s="86" t="str">
        <f>IF('[1]Panel Profiles'!B55&lt;&gt;"",'[1]Panel Profiles'!B55,"")</f>
        <v>PR312-32</v>
      </c>
      <c r="C57" s="87" t="s">
        <v>9</v>
      </c>
      <c r="D57" s="87" t="str">
        <f>IF('[1]Panel Profiles'!C55&lt;&gt;"",CONCATENATE(ROUND('[1]Panel Profiles'!C55*2+25.4,0), "mm"),"")</f>
        <v>111mm</v>
      </c>
      <c r="E57" s="83" t="s">
        <v>9</v>
      </c>
      <c r="F57" s="84"/>
    </row>
    <row r="58" spans="1:12" ht="15.75" customHeight="1" x14ac:dyDescent="0.25">
      <c r="A58" s="101" t="str">
        <f>IF('[1]Panel Profiles'!A54&lt;&gt;"",'[1]Panel Profiles'!A54,"")</f>
        <v>PR220</v>
      </c>
      <c r="B58" s="101" t="str">
        <f>IF('[1]Panel Profiles'!B56&lt;&gt;"",'[1]Panel Profiles'!B56,"")</f>
        <v>PR312-38</v>
      </c>
      <c r="C58" s="102" t="s">
        <v>9</v>
      </c>
      <c r="D58" s="102" t="str">
        <f>IF('[1]Panel Profiles'!C56&lt;&gt;"",CONCATENATE(ROUND('[1]Panel Profiles'!C56*2+25.4,0), "mm"),"")</f>
        <v>124mm</v>
      </c>
      <c r="E58" s="103" t="s">
        <v>9</v>
      </c>
      <c r="F58" s="104"/>
    </row>
    <row r="59" spans="1:12" ht="15.75" customHeight="1" x14ac:dyDescent="0.25">
      <c r="A59" s="86" t="str">
        <f>IF('[1]Panel Profiles'!A55&lt;&gt;"",'[1]Panel Profiles'!A55,"")</f>
        <v>PR214</v>
      </c>
      <c r="B59" s="86" t="str">
        <f>IF('[1]Panel Profiles'!B57&lt;&gt;"",'[1]Panel Profiles'!B57,"")</f>
        <v>PR313-13</v>
      </c>
      <c r="C59" s="87" t="s">
        <v>9</v>
      </c>
      <c r="D59" s="87" t="str">
        <f>IF('[1]Panel Profiles'!C57&lt;&gt;"",CONCATENATE(ROUND('[1]Panel Profiles'!C57*2+25.4,0), "mm"),"")</f>
        <v>73mm</v>
      </c>
      <c r="E59" s="83" t="s">
        <v>9</v>
      </c>
      <c r="F59" s="84"/>
    </row>
    <row r="60" spans="1:12" ht="15.75" customHeight="1" x14ac:dyDescent="0.25">
      <c r="A60" s="86" t="str">
        <f>IF('[1]Panel Profiles'!A56&lt;&gt;"",'[1]Panel Profiles'!A56,"")</f>
        <v>PR242</v>
      </c>
      <c r="B60" s="86" t="str">
        <f>IF('[1]Panel Profiles'!B58&lt;&gt;"",'[1]Panel Profiles'!B58,"")</f>
        <v>PR314-06</v>
      </c>
      <c r="C60" s="87" t="s">
        <v>9</v>
      </c>
      <c r="D60" s="87" t="str">
        <f>IF('[1]Panel Profiles'!C58&lt;&gt;"",CONCATENATE(ROUND('[1]Panel Profiles'!C58*2+25.4,0), "mm"),"")</f>
        <v>60mm</v>
      </c>
      <c r="E60" s="83" t="s">
        <v>9</v>
      </c>
      <c r="F60" s="84"/>
    </row>
    <row r="61" spans="1:12" ht="15.75" customHeight="1" x14ac:dyDescent="0.25">
      <c r="A61" s="101" t="str">
        <f>IF('[1]Panel Profiles'!A57&lt;&gt;"",'[1]Panel Profiles'!A57,"")</f>
        <v>PR217</v>
      </c>
      <c r="B61" s="101" t="str">
        <f>IF('[1]Panel Profiles'!B59&lt;&gt;"",'[1]Panel Profiles'!B59,"")</f>
        <v>PR315-19</v>
      </c>
      <c r="C61" s="102" t="s">
        <v>9</v>
      </c>
      <c r="D61" s="102" t="str">
        <f>IF('[1]Panel Profiles'!C59&lt;&gt;"",CONCATENATE(ROUND('[1]Panel Profiles'!C59*2+25.4,0), "mm"),"")</f>
        <v>86mm</v>
      </c>
      <c r="E61" s="103" t="s">
        <v>9</v>
      </c>
      <c r="F61" s="104"/>
    </row>
    <row r="62" spans="1:12" ht="15.75" customHeight="1" x14ac:dyDescent="0.25">
      <c r="A62" s="86" t="str">
        <f>IF('[1]Panel Profiles'!A58&lt;&gt;"",'[1]Panel Profiles'!A58,"")</f>
        <v>PR237</v>
      </c>
      <c r="B62" s="86" t="str">
        <f>IF('[1]Panel Profiles'!B60&lt;&gt;"",'[1]Panel Profiles'!B60,"")</f>
        <v>PR316-13</v>
      </c>
      <c r="C62" s="87" t="s">
        <v>9</v>
      </c>
      <c r="D62" s="87" t="str">
        <f>IF('[1]Panel Profiles'!C60&lt;&gt;"",CONCATENATE(ROUND('[1]Panel Profiles'!C60*2+25.4,0), "mm"),"")</f>
        <v>73mm</v>
      </c>
      <c r="E62" s="83" t="s">
        <v>9</v>
      </c>
      <c r="F62" s="84"/>
    </row>
    <row r="63" spans="1:12" ht="15.75" customHeight="1" x14ac:dyDescent="0.25">
      <c r="A63" s="101" t="str">
        <f>IF('[1]Panel Profiles'!A59&lt;&gt;"",'[1]Panel Profiles'!A59,"")</f>
        <v>PR244</v>
      </c>
      <c r="B63" s="101" t="str">
        <f>IF('[1]Panel Profiles'!B61&lt;&gt;"",'[1]Panel Profiles'!B61,"")</f>
        <v>PR316-25</v>
      </c>
      <c r="C63" s="102" t="s">
        <v>9</v>
      </c>
      <c r="D63" s="102" t="str">
        <f>IF('[1]Panel Profiles'!C61&lt;&gt;"",CONCATENATE(ROUND('[1]Panel Profiles'!C61*2+25.4,0), "mm"),"")</f>
        <v>98mm</v>
      </c>
      <c r="E63" s="103" t="s">
        <v>9</v>
      </c>
      <c r="F63" s="104"/>
    </row>
    <row r="64" spans="1:12" ht="15.75" customHeight="1" x14ac:dyDescent="0.25">
      <c r="A64" s="86" t="str">
        <f>IF('[1]Panel Profiles'!A60&lt;&gt;"",'[1]Panel Profiles'!A60,"")</f>
        <v>PR216</v>
      </c>
      <c r="B64" s="86" t="str">
        <f>IF('[1]Panel Profiles'!B62&lt;&gt;"",'[1]Panel Profiles'!B62,"")</f>
        <v>PR316-32</v>
      </c>
      <c r="C64" s="87" t="s">
        <v>9</v>
      </c>
      <c r="D64" s="87" t="str">
        <f>IF('[1]Panel Profiles'!C62&lt;&gt;"",CONCATENATE(ROUND('[1]Panel Profiles'!C62*2+25.4,0), "mm"),"")</f>
        <v>111mm</v>
      </c>
      <c r="E64" s="83" t="s">
        <v>9</v>
      </c>
      <c r="F64" s="84"/>
    </row>
    <row r="65" spans="1:6" ht="15.75" customHeight="1" x14ac:dyDescent="0.25">
      <c r="A65" s="86" t="str">
        <f>IF('[1]Panel Profiles'!A61&lt;&gt;"",'[1]Panel Profiles'!A61,"")</f>
        <v>PR245</v>
      </c>
      <c r="B65" s="86" t="str">
        <f>IF('[1]Panel Profiles'!B63&lt;&gt;"",'[1]Panel Profiles'!B63,"")</f>
        <v>PR317-25</v>
      </c>
      <c r="C65" s="87" t="s">
        <v>9</v>
      </c>
      <c r="D65" s="87" t="str">
        <f>IF('[1]Panel Profiles'!C63&lt;&gt;"",CONCATENATE(ROUND('[1]Panel Profiles'!C63*2+25.4,0), "mm"),"")</f>
        <v>99mm</v>
      </c>
      <c r="E65" s="83" t="s">
        <v>9</v>
      </c>
      <c r="F65" s="84"/>
    </row>
    <row r="66" spans="1:6" ht="15.75" customHeight="1" x14ac:dyDescent="0.25">
      <c r="A66" s="86" t="str">
        <f>IF('[1]Panel Profiles'!A62&lt;&gt;"",'[1]Panel Profiles'!A62,"")</f>
        <v>PR216</v>
      </c>
      <c r="B66" s="86" t="str">
        <f>IF('[1]Panel Profiles'!B64&lt;&gt;"",'[1]Panel Profiles'!B64,"")</f>
        <v>PR317-32</v>
      </c>
      <c r="C66" s="87" t="s">
        <v>9</v>
      </c>
      <c r="D66" s="87" t="str">
        <f>IF('[1]Panel Profiles'!C64&lt;&gt;"",CONCATENATE(ROUND('[1]Panel Profiles'!C64*2+25.4,0), "mm"),"")</f>
        <v>111mm</v>
      </c>
      <c r="E66" s="83" t="s">
        <v>9</v>
      </c>
      <c r="F66" s="84"/>
    </row>
    <row r="67" spans="1:6" ht="15.75" customHeight="1" x14ac:dyDescent="0.25">
      <c r="A67" s="101" t="str">
        <f>IF('[1]Panel Profiles'!A63&lt;&gt;"",'[1]Panel Profiles'!A63,"")</f>
        <v>PR225</v>
      </c>
      <c r="B67" s="101" t="str">
        <f>IF('[1]Panel Profiles'!B65&lt;&gt;"",'[1]Panel Profiles'!B65,"")</f>
        <v>PR317-38</v>
      </c>
      <c r="C67" s="102" t="s">
        <v>9</v>
      </c>
      <c r="D67" s="102" t="str">
        <f>IF('[1]Panel Profiles'!C65&lt;&gt;"",CONCATENATE(ROUND('[1]Panel Profiles'!C65*2+25.4,0), "mm"),"")</f>
        <v>124mm</v>
      </c>
      <c r="E67" s="103" t="s">
        <v>9</v>
      </c>
      <c r="F67" s="104"/>
    </row>
    <row r="68" spans="1:6" ht="15.75" customHeight="1" x14ac:dyDescent="0.25">
      <c r="A68" s="101" t="str">
        <f>IF('[1]Panel Profiles'!A64&lt;&gt;"",'[1]Panel Profiles'!A64,"")</f>
        <v/>
      </c>
      <c r="B68" s="101" t="str">
        <f>IF('[1]Panel Profiles'!B66&lt;&gt;"",'[1]Panel Profiles'!B66,"")</f>
        <v>PR317-32</v>
      </c>
      <c r="C68" s="102" t="s">
        <v>9</v>
      </c>
      <c r="D68" s="102" t="str">
        <f>IF('[1]Panel Profiles'!C66&lt;&gt;"",CONCATENATE(ROUND('[1]Panel Profiles'!C66*2+25.4,0), "mm"),"")</f>
        <v>111mm</v>
      </c>
      <c r="E68" s="103" t="s">
        <v>9</v>
      </c>
      <c r="F68" s="104"/>
    </row>
    <row r="69" spans="1:6" ht="15.75" customHeight="1" x14ac:dyDescent="0.25">
      <c r="A69" s="101" t="str">
        <f>IF('[1]Panel Profiles'!A65&lt;&gt;"",'[1]Panel Profiles'!A65,"")</f>
        <v>PR226</v>
      </c>
      <c r="B69" s="101" t="str">
        <f>IF('[1]Panel Profiles'!B67&lt;&gt;"",'[1]Panel Profiles'!B67,"")</f>
        <v>PR319-10</v>
      </c>
      <c r="C69" s="102" t="s">
        <v>9</v>
      </c>
      <c r="D69" s="102" t="str">
        <f>IF('[1]Panel Profiles'!C67&lt;&gt;"",CONCATENATE(ROUND('[1]Panel Profiles'!C67*2+25.4,0), "mm"),"")</f>
        <v>66mm</v>
      </c>
      <c r="E69" s="103" t="s">
        <v>9</v>
      </c>
      <c r="F69" s="104"/>
    </row>
    <row r="70" spans="1:6" ht="15.75" customHeight="1" x14ac:dyDescent="0.25">
      <c r="A70" s="86" t="str">
        <f>IF('[1]Panel Profiles'!A66&lt;&gt;"",'[1]Panel Profiles'!A66,"")</f>
        <v>PR221</v>
      </c>
      <c r="B70" s="86" t="str">
        <f>IF('[1]Panel Profiles'!B68&lt;&gt;"",'[1]Panel Profiles'!B68,"")</f>
        <v>PR320-25</v>
      </c>
      <c r="C70" s="87" t="str">
        <f>IF('[1]Panel Profiles'!C68&lt;&gt;"",CONCATENATE(ROUND('[1]Panel Profiles'!C68*2+25.4,0), "mm"),"")</f>
        <v>98mm</v>
      </c>
      <c r="D70" s="87" t="s">
        <v>9</v>
      </c>
      <c r="E70" s="83" t="s">
        <v>9</v>
      </c>
      <c r="F70" s="84"/>
    </row>
    <row r="71" spans="1:6" ht="15.75" customHeight="1" x14ac:dyDescent="0.25">
      <c r="A71" s="101" t="str">
        <f>IF('[1]Panel Profiles'!A67&lt;&gt;"",'[1]Panel Profiles'!A67,"")</f>
        <v>PR222</v>
      </c>
      <c r="B71" s="101" t="str">
        <f>IF('[1]Panel Profiles'!B69&lt;&gt;"",'[1]Panel Profiles'!B69,"")</f>
        <v>PR320-32</v>
      </c>
      <c r="C71" s="102" t="str">
        <f>IF('[1]Panel Profiles'!C69&lt;&gt;"",CONCATENATE(ROUND('[1]Panel Profiles'!C69*2+25.4,0), "mm"),"")</f>
        <v>110mm</v>
      </c>
      <c r="D71" s="102" t="s">
        <v>9</v>
      </c>
      <c r="E71" s="103" t="s">
        <v>9</v>
      </c>
      <c r="F71" s="104"/>
    </row>
    <row r="72" spans="1:6" ht="15.75" customHeight="1" x14ac:dyDescent="0.25">
      <c r="A72" s="86" t="str">
        <f>IF('[1]Panel Profiles'!A68&lt;&gt;"",'[1]Panel Profiles'!A68,"")</f>
        <v>PR269</v>
      </c>
      <c r="B72" s="86" t="str">
        <f>IF('[1]Panel Profiles'!B70&lt;&gt;"",'[1]Panel Profiles'!B70,"")</f>
        <v>PR320-44</v>
      </c>
      <c r="C72" s="87" t="str">
        <f>IF('[1]Panel Profiles'!C70&lt;&gt;"",CONCATENATE(ROUND('[1]Panel Profiles'!C70*2+25.4,0), "mm"),"")</f>
        <v>136mm</v>
      </c>
      <c r="D72" s="87" t="s">
        <v>9</v>
      </c>
      <c r="E72" s="83" t="s">
        <v>9</v>
      </c>
      <c r="F72" s="84"/>
    </row>
    <row r="73" spans="1:6" ht="15.75" customHeight="1" x14ac:dyDescent="0.25">
      <c r="A73" s="86" t="str">
        <f>IF('[1]Panel Profiles'!A69&lt;&gt;"",'[1]Panel Profiles'!A69,"")</f>
        <v>PR223</v>
      </c>
      <c r="B73" s="86" t="str">
        <f>IF('[1]Panel Profiles'!B71&lt;&gt;"",'[1]Panel Profiles'!B71,"")</f>
        <v>PR321-32</v>
      </c>
      <c r="C73" s="87" t="str">
        <f>IF('[1]Panel Profiles'!C71&lt;&gt;"",CONCATENATE(ROUND('[1]Panel Profiles'!C71*2+25.4,0), "mm"),"")</f>
        <v>111mm</v>
      </c>
      <c r="D73" s="87" t="s">
        <v>9</v>
      </c>
      <c r="E73" s="83" t="s">
        <v>9</v>
      </c>
      <c r="F73" s="84"/>
    </row>
    <row r="74" spans="1:6" ht="15.75" customHeight="1" x14ac:dyDescent="0.25">
      <c r="A74" s="86" t="str">
        <f>IF('[1]Panel Profiles'!A70&lt;&gt;"",'[1]Panel Profiles'!A70,"")</f>
        <v>PR270</v>
      </c>
      <c r="B74" s="86" t="str">
        <f>IF('[1]Panel Profiles'!B72&lt;&gt;"",'[1]Panel Profiles'!B72,"")</f>
        <v>PR322-25</v>
      </c>
      <c r="C74" s="87" t="str">
        <f>IF('[1]Panel Profiles'!C72&lt;&gt;"",CONCATENATE(ROUND('[1]Panel Profiles'!C72*2+25.4,0), "mm"),"")</f>
        <v>98mm</v>
      </c>
      <c r="D74" s="87" t="s">
        <v>9</v>
      </c>
      <c r="E74" s="83" t="s">
        <v>9</v>
      </c>
      <c r="F74" s="84"/>
    </row>
    <row r="75" spans="1:6" ht="15.75" customHeight="1" x14ac:dyDescent="0.25">
      <c r="A75" s="101" t="str">
        <f>IF('[1]Panel Profiles'!A71&lt;&gt;"",'[1]Panel Profiles'!A71,"")</f>
        <v>PR230</v>
      </c>
      <c r="B75" s="101" t="str">
        <f>IF('[1]Panel Profiles'!B73&lt;&gt;"",'[1]Panel Profiles'!B73,"")</f>
        <v>PR322-32</v>
      </c>
      <c r="C75" s="102" t="str">
        <f>IF('[1]Panel Profiles'!C73&lt;&gt;"",CONCATENATE(ROUND('[1]Panel Profiles'!C73*2+25.4,0), "mm"),"")</f>
        <v>111mm</v>
      </c>
      <c r="D75" s="102" t="s">
        <v>9</v>
      </c>
      <c r="E75" s="103" t="s">
        <v>9</v>
      </c>
      <c r="F75" s="104"/>
    </row>
    <row r="76" spans="1:6" ht="15.75" customHeight="1" x14ac:dyDescent="0.25">
      <c r="A76" s="86" t="str">
        <f>IF('[1]Panel Profiles'!A72&lt;&gt;"",'[1]Panel Profiles'!A72,"")</f>
        <v>PR248</v>
      </c>
      <c r="B76" s="86" t="str">
        <f>IF('[1]Panel Profiles'!B74&lt;&gt;"",'[1]Panel Profiles'!B74,"")</f>
        <v>PR322-38</v>
      </c>
      <c r="C76" s="87" t="s">
        <v>9</v>
      </c>
      <c r="D76" s="87" t="str">
        <f>IF('[1]Panel Profiles'!C74&lt;&gt;"",CONCATENATE(ROUND('[1]Panel Profiles'!C74*2+25.4,0), "mm"),"")</f>
        <v>124mm</v>
      </c>
      <c r="E76" s="83" t="s">
        <v>9</v>
      </c>
      <c r="F76" s="84"/>
    </row>
    <row r="77" spans="1:6" ht="15.75" customHeight="1" x14ac:dyDescent="0.25">
      <c r="A77" s="86" t="str">
        <f>IF('[1]Panel Profiles'!A73&lt;&gt;"",'[1]Panel Profiles'!A73,"")</f>
        <v>PR230</v>
      </c>
      <c r="B77" s="86" t="str">
        <f>IF('[1]Panel Profiles'!B75&lt;&gt;"",'[1]Panel Profiles'!B75,"")</f>
        <v>PR322-32</v>
      </c>
      <c r="C77" s="87" t="s">
        <v>9</v>
      </c>
      <c r="D77" s="87" t="str">
        <f>IF('[1]Panel Profiles'!C75&lt;&gt;"",CONCATENATE(ROUND('[1]Panel Profiles'!C75*2+25.4,0), "mm"),"")</f>
        <v>111mm</v>
      </c>
      <c r="E77" s="83" t="s">
        <v>9</v>
      </c>
      <c r="F77" s="84"/>
    </row>
    <row r="78" spans="1:6" ht="15.75" customHeight="1" x14ac:dyDescent="0.25">
      <c r="A78" s="86" t="str">
        <f>IF('[1]Panel Profiles'!A74&lt;&gt;"",'[1]Panel Profiles'!A74,"")</f>
        <v>PR247</v>
      </c>
      <c r="B78" s="86" t="str">
        <f>IF('[1]Panel Profiles'!B76&lt;&gt;"",'[1]Panel Profiles'!B76,"")</f>
        <v>PR323-32</v>
      </c>
      <c r="C78" s="87" t="s">
        <v>9</v>
      </c>
      <c r="D78" s="87" t="str">
        <f>IF('[1]Panel Profiles'!C76&lt;&gt;"",CONCATENATE(ROUND('[1]Panel Profiles'!C76*2+25.4,0), "mm"),"")</f>
        <v>111mm</v>
      </c>
      <c r="E78" s="83" t="s">
        <v>9</v>
      </c>
      <c r="F78" s="84"/>
    </row>
    <row r="79" spans="1:6" ht="15.75" customHeight="1" x14ac:dyDescent="0.25">
      <c r="A79" s="101" t="str">
        <f>IF('[1]Panel Profiles'!A75&lt;&gt;"",'[1]Panel Profiles'!A75,"")</f>
        <v>PR273</v>
      </c>
      <c r="B79" s="101" t="str">
        <f>IF('[1]Panel Profiles'!B77&lt;&gt;"",'[1]Panel Profiles'!B77,"")</f>
        <v>PR324 RVSCP</v>
      </c>
      <c r="C79" s="102" t="s">
        <v>9</v>
      </c>
      <c r="D79" s="102" t="str">
        <f>IF('[1]Panel Profiles'!C77&lt;&gt;"",CONCATENATE(ROUND('[1]Panel Profiles'!C77*2+25.4,0), "mm"),"")</f>
        <v>66mm</v>
      </c>
      <c r="E79" s="103" t="s">
        <v>9</v>
      </c>
      <c r="F79" s="104"/>
    </row>
    <row r="80" spans="1:6" ht="15.75" customHeight="1" x14ac:dyDescent="0.25">
      <c r="A80" s="101" t="str">
        <f>IF('[1]Panel Profiles'!A76&lt;&gt;"",'[1]Panel Profiles'!A76,"")</f>
        <v>PR250</v>
      </c>
      <c r="B80" s="101" t="str">
        <f>IF('[1]Panel Profiles'!B78&lt;&gt;"",'[1]Panel Profiles'!B78,"")</f>
        <v>PR324 RVSCP</v>
      </c>
      <c r="C80" s="102" t="s">
        <v>9</v>
      </c>
      <c r="D80" s="102" t="str">
        <f>IF('[1]Panel Profiles'!C78&lt;&gt;"",CONCATENATE(ROUND('[1]Panel Profiles'!C78*2+25.4,0), "mm"),"")</f>
        <v>70mm</v>
      </c>
      <c r="E80" s="103" t="s">
        <v>9</v>
      </c>
      <c r="F80" s="104"/>
    </row>
    <row r="81" spans="1:6" ht="15.75" customHeight="1" x14ac:dyDescent="0.25">
      <c r="A81" s="86" t="str">
        <f>IF('[1]Panel Profiles'!A79&lt;&gt;"",'[1]Panel Profiles'!A79,"")</f>
        <v>RVSCP400T15</v>
      </c>
      <c r="B81" s="86" t="str">
        <f>IF('[1]Panel Profiles'!B79&lt;&gt;"",'[1]Panel Profiles'!B79,"")</f>
        <v>PR324 RVSCP</v>
      </c>
      <c r="C81" s="87" t="s">
        <v>9</v>
      </c>
      <c r="D81" s="87" t="s">
        <v>9</v>
      </c>
      <c r="E81" s="83" t="s">
        <v>210</v>
      </c>
      <c r="F81" s="87" t="str">
        <f>IF('[1]Panel Profiles'!C79&lt;&gt;"",CONCATENATE(ROUND('[1]Panel Profiles'!C79*2+25.4,0), "mm"),"")</f>
        <v>73mm</v>
      </c>
    </row>
    <row r="82" spans="1:6" ht="15.75" customHeight="1" x14ac:dyDescent="0.25">
      <c r="A82" s="86" t="str">
        <f>IF('[1]Panel Profiles'!A80&lt;&gt;"",'[1]Panel Profiles'!A80,"")</f>
        <v>RVSCP400T16</v>
      </c>
      <c r="B82" s="86" t="str">
        <f>IF('[1]Panel Profiles'!B80&lt;&gt;"",'[1]Panel Profiles'!B80,"")</f>
        <v>PR324 RVSCP</v>
      </c>
      <c r="C82" s="87" t="s">
        <v>9</v>
      </c>
      <c r="D82" s="87" t="s">
        <v>9</v>
      </c>
      <c r="E82" s="94" t="s">
        <v>208</v>
      </c>
      <c r="F82" s="87" t="str">
        <f>IF('[1]Panel Profiles'!C80&lt;&gt;"",CONCATENATE(ROUND('[1]Panel Profiles'!C80*2+25.4,0), "mm"),"")</f>
        <v>73mm</v>
      </c>
    </row>
    <row r="83" spans="1:6" ht="15.75" customHeight="1" x14ac:dyDescent="0.25">
      <c r="A83" s="86" t="str">
        <f>IF('[1]Panel Profiles'!A81&lt;&gt;"",'[1]Panel Profiles'!A81,"")</f>
        <v>RVSCP400T18</v>
      </c>
      <c r="B83" s="86" t="str">
        <f>IF('[1]Panel Profiles'!B81&lt;&gt;"",'[1]Panel Profiles'!B81,"")</f>
        <v>PR324 RVSCP</v>
      </c>
      <c r="C83" s="87" t="s">
        <v>9</v>
      </c>
      <c r="D83" s="87" t="s">
        <v>9</v>
      </c>
      <c r="E83" s="94" t="s">
        <v>209</v>
      </c>
      <c r="F83" s="87" t="str">
        <f>IF('[1]Panel Profiles'!C81&lt;&gt;"",CONCATENATE(ROUND('[1]Panel Profiles'!D81*2+25.4,0), "mm"),"")</f>
        <v>25mm</v>
      </c>
    </row>
    <row r="84" spans="1:6" ht="15.75" customHeight="1" x14ac:dyDescent="0.25">
      <c r="A84" s="86" t="str">
        <f>IF('[1]Panel Profiles'!A82&lt;&gt;"",'[1]Panel Profiles'!A82,"")</f>
        <v>RVSCP400T21</v>
      </c>
      <c r="B84" s="86" t="str">
        <f>IF('[1]Panel Profiles'!B82&lt;&gt;"",'[1]Panel Profiles'!B82,"")</f>
        <v>PR324 RVSCP</v>
      </c>
      <c r="C84" s="87" t="s">
        <v>9</v>
      </c>
      <c r="D84" s="87" t="s">
        <v>9</v>
      </c>
      <c r="E84" s="94" t="s">
        <v>211</v>
      </c>
      <c r="F84" s="87" t="str">
        <f>IF('[1]Panel Profiles'!C82&lt;&gt;"",CONCATENATE(ROUND('[1]Panel Profiles'!C82*2+25.4,0), "mm"),"")</f>
        <v>73mm</v>
      </c>
    </row>
    <row r="85" spans="1:6" ht="15.75" customHeight="1" x14ac:dyDescent="0.25">
      <c r="A85" s="86" t="str">
        <f>IF('[1]Panel Profiles'!A83&lt;&gt;"",'[1]Panel Profiles'!A83,"")</f>
        <v>PR251</v>
      </c>
      <c r="B85" s="86" t="str">
        <f>IF('[1]Panel Profiles'!B83&lt;&gt;"",'[1]Panel Profiles'!B83,"")</f>
        <v>PR325-25</v>
      </c>
      <c r="C85" s="87" t="s">
        <v>9</v>
      </c>
      <c r="D85" s="87" t="s">
        <v>9</v>
      </c>
      <c r="E85" s="94" t="s">
        <v>212</v>
      </c>
      <c r="F85" s="87" t="str">
        <f>IF('[1]Panel Profiles'!C83&lt;&gt;"",CONCATENATE(ROUND('[1]Panel Profiles'!C83*2+25.4,0), "mm"),"")</f>
        <v>99mm</v>
      </c>
    </row>
    <row r="86" spans="1:6" ht="15.75" customHeight="1" x14ac:dyDescent="0.25">
      <c r="A86" s="86" t="str">
        <f>IF('[1]Panel Profiles'!A84&lt;&gt;"",'[1]Panel Profiles'!A84,"")</f>
        <v>PR254</v>
      </c>
      <c r="B86" s="86" t="str">
        <f>IF('[1]Panel Profiles'!B84&lt;&gt;"",'[1]Panel Profiles'!B84,"")</f>
        <v>PR326-19</v>
      </c>
      <c r="C86" s="87" t="s">
        <v>9</v>
      </c>
      <c r="D86" s="87" t="s">
        <v>9</v>
      </c>
      <c r="E86" s="94" t="s">
        <v>213</v>
      </c>
      <c r="F86" s="87" t="str">
        <f>IF('[1]Panel Profiles'!C84&lt;&gt;"",CONCATENATE(ROUND('[1]Panel Profiles'!C84*2+25.4,0), "mm"),"")</f>
        <v>86mm</v>
      </c>
    </row>
    <row r="87" spans="1:6" ht="15.75" customHeight="1" x14ac:dyDescent="0.25">
      <c r="A87" s="101" t="str">
        <f>IF('[1]Panel Profiles'!A85&lt;&gt;"",'[1]Panel Profiles'!A85,"")</f>
        <v>PR253</v>
      </c>
      <c r="B87" s="101" t="str">
        <f>IF('[1]Panel Profiles'!B85&lt;&gt;"",'[1]Panel Profiles'!B85,"")</f>
        <v>PR326-25</v>
      </c>
      <c r="C87" s="102" t="s">
        <v>9</v>
      </c>
      <c r="D87" s="102" t="str">
        <f>IF('[1]Panel Profiles'!C85&lt;&gt;"",CONCATENATE(ROUND('[1]Panel Profiles'!C85*2+25.4,0), "mm"),"")</f>
        <v>98mm</v>
      </c>
      <c r="E87" s="103" t="s">
        <v>9</v>
      </c>
      <c r="F87" s="104"/>
    </row>
    <row r="88" spans="1:6" ht="15.75" customHeight="1" x14ac:dyDescent="0.25">
      <c r="A88" s="86" t="str">
        <f>IF('[1]Panel Profiles'!A86&lt;&gt;"",'[1]Panel Profiles'!A86,"")</f>
        <v>PR252</v>
      </c>
      <c r="B88" s="86" t="str">
        <f>IF('[1]Panel Profiles'!B86&lt;&gt;"",'[1]Panel Profiles'!B86,"")</f>
        <v>PR326-32</v>
      </c>
      <c r="C88" s="87" t="s">
        <v>9</v>
      </c>
      <c r="D88" s="87" t="str">
        <f>IF('[1]Panel Profiles'!C86&lt;&gt;"",CONCATENATE(ROUND('[1]Panel Profiles'!C86*2+25.4,0), "mm"),"")</f>
        <v>111mm</v>
      </c>
      <c r="E88" s="83" t="s">
        <v>9</v>
      </c>
      <c r="F88" s="84"/>
    </row>
    <row r="89" spans="1:6" ht="15.75" customHeight="1" x14ac:dyDescent="0.25">
      <c r="A89" s="86" t="str">
        <f>IF('[1]Panel Profiles'!A87&lt;&gt;"",'[1]Panel Profiles'!A87,"")</f>
        <v>PR253</v>
      </c>
      <c r="B89" s="86" t="str">
        <f>IF('[1]Panel Profiles'!B87&lt;&gt;"",'[1]Panel Profiles'!B87,"")</f>
        <v>PR326-51</v>
      </c>
      <c r="C89" s="87" t="s">
        <v>9</v>
      </c>
      <c r="D89" s="87" t="str">
        <f>IF('[1]Panel Profiles'!C87&lt;&gt;"",CONCATENATE(ROUND('[1]Panel Profiles'!C87*2+25.4,0), "mm"),"")</f>
        <v>149mm</v>
      </c>
      <c r="E89" s="83" t="s">
        <v>9</v>
      </c>
      <c r="F89" s="84"/>
    </row>
    <row r="90" spans="1:6" ht="15.75" customHeight="1" x14ac:dyDescent="0.25">
      <c r="A90" s="86" t="str">
        <f>IF('[1]Panel Profiles'!A88&lt;&gt;"",'[1]Panel Profiles'!A88,"")</f>
        <v>PR259</v>
      </c>
      <c r="B90" s="86" t="str">
        <f>IF('[1]Panel Profiles'!B88&lt;&gt;"",'[1]Panel Profiles'!B88,"")</f>
        <v>PR327-19</v>
      </c>
      <c r="C90" s="87" t="s">
        <v>9</v>
      </c>
      <c r="D90" s="87" t="str">
        <f>IF('[1]Panel Profiles'!C88&lt;&gt;"",CONCATENATE(ROUND('[1]Panel Profiles'!C88*2+25.4,0), "mm"),"")</f>
        <v>86mm</v>
      </c>
      <c r="E90" s="83" t="s">
        <v>9</v>
      </c>
      <c r="F90" s="84"/>
    </row>
    <row r="91" spans="1:6" ht="15.75" customHeight="1" x14ac:dyDescent="0.25">
      <c r="A91" s="86" t="str">
        <f>IF('[1]Panel Profiles'!A89&lt;&gt;"",'[1]Panel Profiles'!A89,"")</f>
        <v>PR258</v>
      </c>
      <c r="B91" s="86" t="str">
        <f>IF('[1]Panel Profiles'!B89&lt;&gt;"",'[1]Panel Profiles'!B89,"")</f>
        <v>PR326-51</v>
      </c>
      <c r="C91" s="87" t="s">
        <v>9</v>
      </c>
      <c r="D91" s="87" t="str">
        <f>IF('[1]Panel Profiles'!C89&lt;&gt;"",CONCATENATE(ROUND('[1]Panel Profiles'!C89*2+25.4,0), "mm"),"")</f>
        <v>149mm</v>
      </c>
      <c r="E91" s="83" t="s">
        <v>9</v>
      </c>
      <c r="F91" s="84"/>
    </row>
    <row r="92" spans="1:6" ht="15.75" customHeight="1" x14ac:dyDescent="0.25">
      <c r="A92" s="101" t="str">
        <f>IF('[1]Panel Profiles'!A90&lt;&gt;"",'[1]Panel Profiles'!A90,"")</f>
        <v>PR257</v>
      </c>
      <c r="B92" s="101" t="str">
        <f>IF('[1]Panel Profiles'!B90&lt;&gt;"",'[1]Panel Profiles'!B90,"")</f>
        <v>PR327-32</v>
      </c>
      <c r="C92" s="102" t="s">
        <v>9</v>
      </c>
      <c r="D92" s="102" t="str">
        <f>IF('[1]Panel Profiles'!C90&lt;&gt;"",CONCATENATE(ROUND('[1]Panel Profiles'!C90*2+25.4,0), "mm"),"")</f>
        <v>111mm</v>
      </c>
      <c r="E92" s="103" t="s">
        <v>9</v>
      </c>
      <c r="F92" s="104"/>
    </row>
    <row r="93" spans="1:6" ht="15.75" customHeight="1" x14ac:dyDescent="0.25">
      <c r="A93" s="101" t="str">
        <f>IF('[1]Panel Profiles'!A91&lt;&gt;"",'[1]Panel Profiles'!A91,"")</f>
        <v>PR260</v>
      </c>
      <c r="B93" s="101" t="str">
        <f>IF('[1]Panel Profiles'!B91&lt;&gt;"",'[1]Panel Profiles'!B91,"")</f>
        <v>PR328-32</v>
      </c>
      <c r="C93" s="102" t="s">
        <v>9</v>
      </c>
      <c r="D93" s="102" t="str">
        <f>IF('[1]Panel Profiles'!C91&lt;&gt;"",CONCATENATE(ROUND('[1]Panel Profiles'!C91*2+25.4,0), "mm"),"")</f>
        <v>111mm</v>
      </c>
      <c r="E93" s="103" t="s">
        <v>9</v>
      </c>
      <c r="F93" s="104"/>
    </row>
    <row r="94" spans="1:6" ht="15.75" customHeight="1" x14ac:dyDescent="0.25">
      <c r="A94" s="101" t="str">
        <f>IF('[1]Panel Profiles'!A92&lt;&gt;"",'[1]Panel Profiles'!A92,"")</f>
        <v>PR261</v>
      </c>
      <c r="B94" s="101" t="str">
        <f>IF('[1]Panel Profiles'!B92&lt;&gt;"",'[1]Panel Profiles'!B92,"")</f>
        <v>PR329-19</v>
      </c>
      <c r="C94" s="102" t="s">
        <v>9</v>
      </c>
      <c r="D94" s="102" t="str">
        <f>IF('[1]Panel Profiles'!C92&lt;&gt;"",CONCATENATE(ROUND('[1]Panel Profiles'!C92*2+25.4,0), "mm"),"")</f>
        <v>86mm</v>
      </c>
      <c r="E94" s="103" t="s">
        <v>9</v>
      </c>
      <c r="F94" s="104"/>
    </row>
    <row r="95" spans="1:6" ht="15.75" customHeight="1" x14ac:dyDescent="0.25">
      <c r="A95" s="101" t="str">
        <f>IF('[1]Panel Profiles'!A93&lt;&gt;"",'[1]Panel Profiles'!A93,"")</f>
        <v/>
      </c>
      <c r="B95" s="101" t="str">
        <f>IF('[1]Panel Profiles'!B93&lt;&gt;"",'[1]Panel Profiles'!B93,"")</f>
        <v>PR331-32</v>
      </c>
      <c r="C95" s="102" t="s">
        <v>9</v>
      </c>
      <c r="D95" s="102" t="str">
        <f>IF('[1]Panel Profiles'!C93&lt;&gt;"",CONCATENATE(ROUND('[1]Panel Profiles'!C93*2+25.4,0), "mm"),"")</f>
        <v>111mm</v>
      </c>
      <c r="E95" s="103" t="s">
        <v>9</v>
      </c>
      <c r="F95" s="104"/>
    </row>
    <row r="96" spans="1:6" ht="15.75" customHeight="1" x14ac:dyDescent="0.25">
      <c r="A96" s="86" t="str">
        <f>IF('[1]Panel Profiles'!A94&lt;&gt;"",'[1]Panel Profiles'!A94,"")</f>
        <v>PR266</v>
      </c>
      <c r="B96" s="86" t="str">
        <f>IF('[1]Panel Profiles'!B94&lt;&gt;"",'[1]Panel Profiles'!B94,"")</f>
        <v>PR331-38</v>
      </c>
      <c r="C96" s="87" t="str">
        <f>IF('[1]Panel Profiles'!C94&lt;&gt;"",CONCATENATE(ROUND('[1]Panel Profiles'!C94*2+25.4,0), "mm"),"")</f>
        <v>124mm</v>
      </c>
      <c r="D96" s="87" t="s">
        <v>9</v>
      </c>
      <c r="E96" s="83" t="s">
        <v>9</v>
      </c>
      <c r="F96" s="84"/>
    </row>
    <row r="97" spans="1:6" x14ac:dyDescent="0.25">
      <c r="A97" s="101" t="str">
        <f>IF('[1]Panel Profiles'!A95&lt;&gt;"",'[1]Panel Profiles'!A95,"")</f>
        <v>PR267</v>
      </c>
      <c r="B97" s="101" t="str">
        <f>IF('[1]Panel Profiles'!B95&lt;&gt;"",'[1]Panel Profiles'!B95,"")</f>
        <v>PR332-25</v>
      </c>
      <c r="C97" s="102" t="str">
        <f>IF('[1]Panel Profiles'!C95&lt;&gt;"",CONCATENATE(ROUND('[1]Panel Profiles'!C95*2+25.4,0), "mm"),"")</f>
        <v>98mm</v>
      </c>
      <c r="D97" s="102" t="s">
        <v>9</v>
      </c>
      <c r="E97" s="103" t="s">
        <v>9</v>
      </c>
      <c r="F97" s="104"/>
    </row>
    <row r="98" spans="1:6" x14ac:dyDescent="0.25">
      <c r="A98" s="86" t="str">
        <f>IF('[1]Panel Profiles'!A96&lt;&gt;"",'[1]Panel Profiles'!A96,"")</f>
        <v>PR268</v>
      </c>
      <c r="B98" s="86" t="str">
        <f>IF('[1]Panel Profiles'!B96&lt;&gt;"",'[1]Panel Profiles'!B96,"")</f>
        <v>PR331-32</v>
      </c>
      <c r="C98" s="87" t="s">
        <v>9</v>
      </c>
      <c r="D98" s="87" t="str">
        <f>IF('[1]Panel Profiles'!C96&lt;&gt;"",CONCATENATE(ROUND('[1]Panel Profiles'!C96*2+25.4,0), "mm"),"")</f>
        <v>111mm</v>
      </c>
      <c r="E98" s="83" t="s">
        <v>9</v>
      </c>
      <c r="F98" s="84"/>
    </row>
    <row r="99" spans="1:6" x14ac:dyDescent="0.25">
      <c r="A99" s="86" t="str">
        <f>IF('[1]Panel Profiles'!A97&lt;&gt;"",'[1]Panel Profiles'!A97,"")</f>
        <v>PR274</v>
      </c>
      <c r="B99" s="86" t="str">
        <f>IF('[1]Panel Profiles'!B97&lt;&gt;"",'[1]Panel Profiles'!B97,"")</f>
        <v>PR334-25</v>
      </c>
      <c r="C99" s="87" t="s">
        <v>9</v>
      </c>
      <c r="D99" s="87" t="str">
        <f>IF('[1]Panel Profiles'!C97&lt;&gt;"",CONCATENATE(ROUND('[1]Panel Profiles'!C97*2+25.4,0), "mm"),"")</f>
        <v>99mm</v>
      </c>
      <c r="E99" s="83" t="s">
        <v>9</v>
      </c>
      <c r="F99" s="84"/>
    </row>
    <row r="100" spans="1:6" x14ac:dyDescent="0.25">
      <c r="A100" s="101" t="str">
        <f>IF('[1]Panel Profiles'!A98&lt;&gt;"",'[1]Panel Profiles'!A98,"")</f>
        <v>PR267</v>
      </c>
      <c r="B100" s="101" t="str">
        <f>IF('[1]Panel Profiles'!B98&lt;&gt;"",'[1]Panel Profiles'!B98,"")</f>
        <v>PR335-25</v>
      </c>
      <c r="C100" s="102" t="s">
        <v>9</v>
      </c>
      <c r="D100" s="102" t="str">
        <f>IF('[1]Panel Profiles'!C98&lt;&gt;"",CONCATENATE(ROUND('[1]Panel Profiles'!C98*2+25.4,0), "mm"),"")</f>
        <v>98mm</v>
      </c>
      <c r="E100" s="103" t="s">
        <v>9</v>
      </c>
      <c r="F100" s="104"/>
    </row>
    <row r="101" spans="1:6" x14ac:dyDescent="0.25">
      <c r="A101" s="86" t="str">
        <f>IF('[1]Panel Profiles'!A99&lt;&gt;"",'[1]Panel Profiles'!A99,"")</f>
        <v>PR268</v>
      </c>
      <c r="B101" s="86" t="str">
        <f>IF('[1]Panel Profiles'!B99&lt;&gt;"",'[1]Panel Profiles'!B99,"")</f>
        <v>PR336-19</v>
      </c>
      <c r="C101" s="87" t="s">
        <v>9</v>
      </c>
      <c r="D101" s="87" t="str">
        <f>IF('[1]Panel Profiles'!C99&lt;&gt;"",CONCATENATE(ROUND('[1]Panel Profiles'!C99*2+25.4,0), "mm"),"")</f>
        <v>86mm</v>
      </c>
      <c r="E101" s="83" t="s">
        <v>9</v>
      </c>
      <c r="F101" s="84"/>
    </row>
    <row r="102" spans="1:6" x14ac:dyDescent="0.25">
      <c r="A102" s="101" t="str">
        <f>IF('[1]Panel Profiles'!A100&lt;&gt;"",'[1]Panel Profiles'!A100,"")</f>
        <v>PR274</v>
      </c>
      <c r="B102" s="101" t="str">
        <f>IF('[1]Panel Profiles'!B100&lt;&gt;"",'[1]Panel Profiles'!B100,"")</f>
        <v>PR336-25</v>
      </c>
      <c r="C102" s="102" t="s">
        <v>9</v>
      </c>
      <c r="D102" s="102" t="str">
        <f>IF('[1]Panel Profiles'!C100&lt;&gt;"",CONCATENATE(ROUND('[1]Panel Profiles'!C100*2+25.4,0), "mm"),"")</f>
        <v>98mm</v>
      </c>
      <c r="E102" s="103" t="s">
        <v>9</v>
      </c>
      <c r="F102" s="104"/>
    </row>
    <row r="103" spans="1:6" x14ac:dyDescent="0.25">
      <c r="A103" s="86" t="str">
        <f>IF('[1]Panel Profiles'!A101&lt;&gt;"",'[1]Panel Profiles'!A101,"")</f>
        <v/>
      </c>
      <c r="B103" s="86" t="str">
        <f>IF('[1]Panel Profiles'!B101&lt;&gt;"",'[1]Panel Profiles'!B101,"")</f>
        <v>PR337-13</v>
      </c>
      <c r="C103" s="87" t="s">
        <v>9</v>
      </c>
      <c r="D103" s="87" t="str">
        <f>IF('[1]Panel Profiles'!C101&lt;&gt;"",CONCATENATE(ROUND('[1]Panel Profiles'!C101*2+25.4,0), "mm"),"")</f>
        <v>73mm</v>
      </c>
      <c r="E103" s="83" t="s">
        <v>9</v>
      </c>
      <c r="F103" s="84"/>
    </row>
    <row r="104" spans="1:6" x14ac:dyDescent="0.25">
      <c r="A104" s="101" t="str">
        <f>IF('[1]Panel Profiles'!A102&lt;&gt;"",'[1]Panel Profiles'!A102,"")</f>
        <v/>
      </c>
      <c r="B104" s="101" t="str">
        <f>IF('[1]Panel Profiles'!B102&lt;&gt;"",'[1]Panel Profiles'!B102,"")</f>
        <v>PR338-25</v>
      </c>
      <c r="C104" s="102" t="s">
        <v>9</v>
      </c>
      <c r="D104" s="102" t="str">
        <f>IF('[1]Panel Profiles'!C102&lt;&gt;"",CONCATENATE(ROUND('[1]Panel Profiles'!C102*2+25.4,0), "mm"),"")</f>
        <v>98mm</v>
      </c>
      <c r="E104" s="103" t="s">
        <v>9</v>
      </c>
      <c r="F104" s="104"/>
    </row>
    <row r="105" spans="1:6" x14ac:dyDescent="0.25">
      <c r="A105" s="101" t="str">
        <f>IF('[1]Panel Profiles'!A103&lt;&gt;"",'[1]Panel Profiles'!A103,"")</f>
        <v/>
      </c>
      <c r="B105" s="101" t="str">
        <f>IF('[1]Panel Profiles'!B103&lt;&gt;"",'[1]Panel Profiles'!B103,"")</f>
        <v>PR339-04</v>
      </c>
      <c r="C105" s="102" t="s">
        <v>9</v>
      </c>
      <c r="D105" s="102" t="str">
        <f>IF('[1]Panel Profiles'!C103&lt;&gt;"",CONCATENATE(ROUND('[1]Panel Profiles'!C103*2+25.4,0), "mm"),"")</f>
        <v>55mm</v>
      </c>
      <c r="E105" s="103" t="s">
        <v>9</v>
      </c>
      <c r="F105" s="104"/>
    </row>
    <row r="106" spans="1:6" x14ac:dyDescent="0.25">
      <c r="A106" s="86" t="str">
        <f>IF('[1]Panel Profiles'!A104&lt;&gt;"",'[1]Panel Profiles'!A104,"")</f>
        <v/>
      </c>
      <c r="B106" s="86" t="str">
        <f>IF('[1]Panel Profiles'!B104&lt;&gt;"",'[1]Panel Profiles'!B104,"")</f>
        <v>PR340-51</v>
      </c>
      <c r="C106" s="87" t="s">
        <v>9</v>
      </c>
      <c r="D106" s="87" t="str">
        <f>IF('[1]Panel Profiles'!C104&lt;&gt;"",CONCATENATE(ROUND('[1]Panel Profiles'!C104*2+25.4,0), "mm"),"")</f>
        <v>149mm</v>
      </c>
      <c r="E106" s="83" t="s">
        <v>9</v>
      </c>
      <c r="F106" s="84"/>
    </row>
    <row r="107" spans="1:6" x14ac:dyDescent="0.25">
      <c r="A107" s="101" t="str">
        <f>IF('[1]Panel Profiles'!A105&lt;&gt;"",'[1]Panel Profiles'!A105,"")</f>
        <v/>
      </c>
      <c r="B107" s="101" t="str">
        <f>IF('[1]Panel Profiles'!B105&lt;&gt;"",'[1]Panel Profiles'!B105,"")</f>
        <v>PR341-25</v>
      </c>
      <c r="C107" s="102" t="s">
        <v>9</v>
      </c>
      <c r="D107" s="102" t="str">
        <f>IF('[1]Panel Profiles'!C105&lt;&gt;"",CONCATENATE(ROUND('[1]Panel Profiles'!C105*2+25.4,0), "mm"),"")</f>
        <v>98mm</v>
      </c>
      <c r="E107" s="103" t="s">
        <v>9</v>
      </c>
      <c r="F107" s="104"/>
    </row>
    <row r="108" spans="1:6" x14ac:dyDescent="0.25">
      <c r="A108" s="86" t="str">
        <f>IF('[1]Panel Profiles'!A106&lt;&gt;"",'[1]Panel Profiles'!A106,"")</f>
        <v/>
      </c>
      <c r="B108" s="86" t="str">
        <f>IF('[1]Panel Profiles'!B106&lt;&gt;"",'[1]Panel Profiles'!B106,"")</f>
        <v>PR341-32</v>
      </c>
      <c r="C108" s="87" t="s">
        <v>9</v>
      </c>
      <c r="D108" s="87" t="str">
        <f>IF('[1]Panel Profiles'!C106&lt;&gt;"",CONCATENATE(ROUND('[1]Panel Profiles'!C106*2+25.4,0), "mm"),"")</f>
        <v>111mm</v>
      </c>
      <c r="E108" s="83" t="s">
        <v>9</v>
      </c>
      <c r="F108" s="84"/>
    </row>
    <row r="109" spans="1:6" x14ac:dyDescent="0.25">
      <c r="A109" s="101" t="str">
        <f>IF('[1]Panel Profiles'!A107&lt;&gt;"",'[1]Panel Profiles'!A107,"")</f>
        <v/>
      </c>
      <c r="B109" s="101" t="str">
        <f>IF('[1]Panel Profiles'!B107&lt;&gt;"",'[1]Panel Profiles'!B107,"")</f>
        <v>PR342-19</v>
      </c>
      <c r="C109" s="102" t="s">
        <v>9</v>
      </c>
      <c r="D109" s="102" t="str">
        <f>IF('[1]Panel Profiles'!C107&lt;&gt;"",CONCATENATE(ROUND('[1]Panel Profiles'!C107*2+25.4,0), "mm"),"")</f>
        <v>85mm</v>
      </c>
      <c r="E109" s="103" t="s">
        <v>9</v>
      </c>
      <c r="F109" s="104"/>
    </row>
    <row r="110" spans="1:6" x14ac:dyDescent="0.25">
      <c r="A110" s="86" t="str">
        <f>IF('[1]Panel Profiles'!A108&lt;&gt;"",'[1]Panel Profiles'!A108,"")</f>
        <v/>
      </c>
      <c r="B110" s="86" t="str">
        <f>IF('[1]Panel Profiles'!B108&lt;&gt;"",'[1]Panel Profiles'!B108,"")</f>
        <v>PR342-25</v>
      </c>
      <c r="C110" s="87" t="s">
        <v>9</v>
      </c>
      <c r="D110" s="87" t="str">
        <f>IF('[1]Panel Profiles'!C108&lt;&gt;"",CONCATENATE(ROUND('[1]Panel Profiles'!C108*2+25.4,0), "mm"),"")</f>
        <v>98mm</v>
      </c>
      <c r="E110" s="83" t="s">
        <v>9</v>
      </c>
      <c r="F110" s="84"/>
    </row>
    <row r="111" spans="1:6" x14ac:dyDescent="0.25">
      <c r="A111" s="86" t="str">
        <f>IF('[1]Panel Profiles'!A109&lt;&gt;"",'[1]Panel Profiles'!A109,"")</f>
        <v/>
      </c>
      <c r="B111" s="86" t="str">
        <f>IF('[1]Panel Profiles'!B109&lt;&gt;"",'[1]Panel Profiles'!B109,"")</f>
        <v>PR342-32</v>
      </c>
      <c r="C111" s="87" t="s">
        <v>9</v>
      </c>
      <c r="D111" s="87" t="str">
        <f>IF('[1]Panel Profiles'!C109&lt;&gt;"",CONCATENATE(ROUND('[1]Panel Profiles'!C109*2+25.4,0), "mm"),"")</f>
        <v>111mm</v>
      </c>
      <c r="E111" s="83" t="s">
        <v>9</v>
      </c>
      <c r="F111" s="84"/>
    </row>
    <row r="112" spans="1:6" x14ac:dyDescent="0.25">
      <c r="A112" s="101" t="str">
        <f>IF('[1]Panel Profiles'!A110&lt;&gt;"",'[1]Panel Profiles'!A110,"")</f>
        <v/>
      </c>
      <c r="B112" s="101" t="str">
        <f>IF('[1]Panel Profiles'!B110&lt;&gt;"",'[1]Panel Profiles'!B110,"")</f>
        <v>PR343-32</v>
      </c>
      <c r="C112" s="102" t="s">
        <v>9</v>
      </c>
      <c r="D112" s="102" t="str">
        <f>IF('[1]Panel Profiles'!C110&lt;&gt;"",CONCATENATE(ROUND('[1]Panel Profiles'!C110*2+25.4,0), "mm"),"")</f>
        <v>111mm</v>
      </c>
      <c r="E112" s="103" t="s">
        <v>9</v>
      </c>
      <c r="F112" s="104"/>
    </row>
    <row r="113" spans="1:6" x14ac:dyDescent="0.25">
      <c r="A113" s="101" t="str">
        <f>IF('[1]Panel Profiles'!A111&lt;&gt;"",'[1]Panel Profiles'!A111,"")</f>
        <v/>
      </c>
      <c r="B113" s="101" t="str">
        <f>IF('[1]Panel Profiles'!B111&lt;&gt;"",'[1]Panel Profiles'!B111,"")</f>
        <v>PR344-32</v>
      </c>
      <c r="C113" s="102" t="s">
        <v>9</v>
      </c>
      <c r="D113" s="102" t="str">
        <f>IF('[1]Panel Profiles'!C111&lt;&gt;"",CONCATENATE(ROUND('[1]Panel Profiles'!C111*2+25.4,0), "mm"),"")</f>
        <v>111mm</v>
      </c>
      <c r="E113" s="103" t="s">
        <v>9</v>
      </c>
      <c r="F113" s="104"/>
    </row>
    <row r="114" spans="1:6" x14ac:dyDescent="0.25">
      <c r="A114" s="101" t="str">
        <f>IF('[1]Panel Profiles'!A112&lt;&gt;"",'[1]Panel Profiles'!A112,"")</f>
        <v/>
      </c>
      <c r="B114" s="101" t="str">
        <f>IF('[1]Panel Profiles'!B112&lt;&gt;"",'[1]Panel Profiles'!B112,"")</f>
        <v>PR345-25</v>
      </c>
      <c r="C114" s="102" t="s">
        <v>9</v>
      </c>
      <c r="D114" s="102" t="str">
        <f>IF('[1]Panel Profiles'!C112&lt;&gt;"",CONCATENATE(ROUND('[1]Panel Profiles'!C112*2+25.4,0), "mm"),"")</f>
        <v>98mm</v>
      </c>
      <c r="E114" s="103" t="s">
        <v>9</v>
      </c>
      <c r="F114" s="104"/>
    </row>
    <row r="115" spans="1:6" x14ac:dyDescent="0.25">
      <c r="A115" s="86" t="str">
        <f>IF('[1]Panel Profiles'!A113&lt;&gt;"",'[1]Panel Profiles'!A113,"")</f>
        <v/>
      </c>
      <c r="B115" s="86" t="str">
        <f>IF('[1]Panel Profiles'!B113&lt;&gt;"",'[1]Panel Profiles'!B113,"")</f>
        <v>PR345-32</v>
      </c>
      <c r="C115" s="87" t="s">
        <v>9</v>
      </c>
      <c r="D115" s="87" t="str">
        <f>IF('[1]Panel Profiles'!C113&lt;&gt;"",CONCATENATE(ROUND('[1]Panel Profiles'!C113*2+25.4,0), "mm"),"")</f>
        <v>111mm</v>
      </c>
      <c r="E115" s="83" t="s">
        <v>9</v>
      </c>
      <c r="F115" s="84"/>
    </row>
    <row r="116" spans="1:6" x14ac:dyDescent="0.25">
      <c r="A116" s="101" t="str">
        <f>IF('[1]Panel Profiles'!A114&lt;&gt;"",'[1]Panel Profiles'!A114,"")</f>
        <v/>
      </c>
      <c r="B116" s="101" t="str">
        <f>IF('[1]Panel Profiles'!B114&lt;&gt;"",'[1]Panel Profiles'!B114,"")</f>
        <v>PR345-38</v>
      </c>
      <c r="C116" s="102" t="s">
        <v>9</v>
      </c>
      <c r="D116" s="102" t="str">
        <f>IF('[1]Panel Profiles'!C114&lt;&gt;"",CONCATENATE(ROUND('[1]Panel Profiles'!C114*2+25.4,0), "mm"),"")</f>
        <v>124mm</v>
      </c>
      <c r="E116" s="103" t="s">
        <v>9</v>
      </c>
      <c r="F116" s="104"/>
    </row>
    <row r="117" spans="1:6" x14ac:dyDescent="0.25">
      <c r="A117" s="86" t="str">
        <f>IF('[1]Panel Profiles'!A115&lt;&gt;"",'[1]Panel Profiles'!A115,"")</f>
        <v/>
      </c>
      <c r="B117" s="86" t="str">
        <f>IF('[1]Panel Profiles'!B115&lt;&gt;"",'[1]Panel Profiles'!B115,"")</f>
        <v>PR346-25</v>
      </c>
      <c r="C117" s="87" t="s">
        <v>9</v>
      </c>
      <c r="D117" s="87" t="str">
        <f>IF('[1]Panel Profiles'!C115&lt;&gt;"",CONCATENATE(ROUND('[1]Panel Profiles'!C115*2+25.4,0), "mm"),"")</f>
        <v>98mm</v>
      </c>
      <c r="E117" s="83" t="s">
        <v>9</v>
      </c>
      <c r="F117" s="84"/>
    </row>
    <row r="118" spans="1:6" x14ac:dyDescent="0.25">
      <c r="A118" s="86" t="str">
        <f>IF('[1]Panel Profiles'!A116&lt;&gt;"",'[1]Panel Profiles'!A116,"")</f>
        <v/>
      </c>
      <c r="B118" s="86" t="str">
        <f>IF('[1]Panel Profiles'!B116&lt;&gt;"",'[1]Panel Profiles'!B116,"")</f>
        <v>PR347-32</v>
      </c>
      <c r="C118" s="87" t="s">
        <v>9</v>
      </c>
      <c r="D118" s="87" t="str">
        <f>IF('[1]Panel Profiles'!C116&lt;&gt;"",CONCATENATE(ROUND('[1]Panel Profiles'!C116*2+25.4,0), "mm"),"")</f>
        <v>111mm</v>
      </c>
      <c r="E118" s="83" t="s">
        <v>9</v>
      </c>
      <c r="F118" s="84"/>
    </row>
    <row r="119" spans="1:6" x14ac:dyDescent="0.25">
      <c r="A119" s="86" t="str">
        <f>IF('[1]Panel Profiles'!A117&lt;&gt;"",'[1]Panel Profiles'!A117,"")</f>
        <v/>
      </c>
      <c r="B119" s="86" t="str">
        <f>IF('[1]Panel Profiles'!B117&lt;&gt;"",'[1]Panel Profiles'!B117,"")</f>
        <v>PR347-38</v>
      </c>
      <c r="C119" s="87" t="s">
        <v>9</v>
      </c>
      <c r="D119" s="87" t="str">
        <f>IF('[1]Panel Profiles'!C117&lt;&gt;"",CONCATENATE(ROUND('[1]Panel Profiles'!C117*2+25.4,0), "mm"),"")</f>
        <v>124mm</v>
      </c>
      <c r="E119" s="83" t="s">
        <v>9</v>
      </c>
      <c r="F119" s="84"/>
    </row>
    <row r="120" spans="1:6" x14ac:dyDescent="0.25">
      <c r="A120" s="101" t="str">
        <f>IF('[1]Panel Profiles'!A118&lt;&gt;"",'[1]Panel Profiles'!A118,"")</f>
        <v/>
      </c>
      <c r="B120" s="101" t="str">
        <f>IF('[1]Panel Profiles'!B118&lt;&gt;"",'[1]Panel Profiles'!B118,"")</f>
        <v>PR347-51</v>
      </c>
      <c r="C120" s="102" t="s">
        <v>9</v>
      </c>
      <c r="D120" s="102" t="str">
        <f>IF('[1]Panel Profiles'!C118&lt;&gt;"",CONCATENATE(ROUND('[1]Panel Profiles'!C118*2+25.4,0), "mm"),"")</f>
        <v>149mm</v>
      </c>
      <c r="E120" s="103" t="s">
        <v>9</v>
      </c>
      <c r="F120" s="104"/>
    </row>
    <row r="121" spans="1:6" x14ac:dyDescent="0.25">
      <c r="A121" s="90"/>
      <c r="B121" s="86" t="str">
        <f>IF('[1]Panel Profiles'!B119&lt;&gt;"",'[1]Panel Profiles'!B119,"")</f>
        <v>PR347-32</v>
      </c>
      <c r="C121" s="87" t="s">
        <v>9</v>
      </c>
      <c r="D121" s="87" t="str">
        <f>IF('[1]Panel Profiles'!C119&lt;&gt;"",CONCATENATE(ROUND('[1]Panel Profiles'!C119*2+25.4,0), "mm"),"")</f>
        <v>111mm</v>
      </c>
      <c r="E121" s="92" t="s">
        <v>9</v>
      </c>
      <c r="F121" s="84"/>
    </row>
    <row r="122" spans="1:6" x14ac:dyDescent="0.25">
      <c r="A122" s="90"/>
      <c r="B122" s="86" t="str">
        <f>IF('[1]Panel Profiles'!B120&lt;&gt;"",'[1]Panel Profiles'!B120,"")</f>
        <v>PR347-38</v>
      </c>
      <c r="C122" s="87" t="s">
        <v>9</v>
      </c>
      <c r="D122" s="87" t="str">
        <f>IF('[1]Panel Profiles'!C120&lt;&gt;"",CONCATENATE(ROUND('[1]Panel Profiles'!C120*2+25.4,0), "mm"),"")</f>
        <v>124mm</v>
      </c>
      <c r="E122" s="92" t="s">
        <v>9</v>
      </c>
      <c r="F122" s="84"/>
    </row>
    <row r="123" spans="1:6" ht="16.5" thickBot="1" x14ac:dyDescent="0.3">
      <c r="A123" s="91"/>
      <c r="B123" s="88" t="str">
        <f>IF('[1]Panel Profiles'!B121&lt;&gt;"",'[1]Panel Profiles'!B121,"")</f>
        <v>PR347-51</v>
      </c>
      <c r="C123" s="89" t="s">
        <v>9</v>
      </c>
      <c r="D123" s="89" t="str">
        <f>IF('[1]Panel Profiles'!C121&lt;&gt;"",CONCATENATE(ROUND('[1]Panel Profiles'!C121*2+25.4,0), "mm"),"")</f>
        <v>149mm</v>
      </c>
      <c r="E123" s="93" t="s">
        <v>9</v>
      </c>
      <c r="F123" s="85"/>
    </row>
    <row r="124" spans="1:6" ht="16.5" thickTop="1" x14ac:dyDescent="0.25">
      <c r="A124" s="80"/>
      <c r="B124" s="81" t="str">
        <f>IF('[1]Panel Profiles'!B122&lt;&gt;"",'[1]Panel Profiles'!B122,"")</f>
        <v/>
      </c>
      <c r="C124" s="80"/>
      <c r="D124" s="79" t="str">
        <f>IF('[1]Panel Profiles'!C122&lt;&gt;"",CONCATENATE(ROUND('[1]Panel Profiles'!C122*2+25.4,0), "mm"),"")</f>
        <v/>
      </c>
      <c r="E124" s="82"/>
      <c r="F124" s="82"/>
    </row>
  </sheetData>
  <sheetProtection algorithmName="SHA-512" hashValue="v24tJJWUQXIRoBuu49qA+eNRcylLL0MRCg3GpQuK4ineGCdb41SnZ/g4wmAzaZa96p7XHiRXJBkrI5JN2/CRaA==" saltValue="IQ+nD3LrD8rtBieLtTwaSQ==" spinCount="100000" sheet="1" selectLockedCells="1" selectUnlockedCells="1"/>
  <mergeCells count="15">
    <mergeCell ref="K3:L3"/>
    <mergeCell ref="J2:L2"/>
    <mergeCell ref="H1:L1"/>
    <mergeCell ref="A1:F1"/>
    <mergeCell ref="H3:H4"/>
    <mergeCell ref="I3:I4"/>
    <mergeCell ref="E3:F3"/>
    <mergeCell ref="A2:B2"/>
    <mergeCell ref="C2:F2"/>
    <mergeCell ref="A3:A4"/>
    <mergeCell ref="B3:B4"/>
    <mergeCell ref="C3:C4"/>
    <mergeCell ref="D3:D4"/>
    <mergeCell ref="J3:J4"/>
    <mergeCell ref="H2:I2"/>
  </mergeCells>
  <phoneticPr fontId="1" type="noConversion"/>
  <conditionalFormatting sqref="C5:D28 D29:D124 C29:C119 E5:F122 J5:J46 K5:L49">
    <cfRule type="expression" dxfId="169" priority="38" stopIfTrue="1">
      <formula>C5="N/A"</formula>
    </cfRule>
    <cfRule type="expression" dxfId="168" priority="39" stopIfTrue="1">
      <formula>C5&lt;&gt;"N/A"</formula>
    </cfRule>
  </conditionalFormatting>
  <conditionalFormatting sqref="C120:C121">
    <cfRule type="expression" dxfId="167" priority="15" stopIfTrue="1">
      <formula>C120="N/A"</formula>
    </cfRule>
    <cfRule type="expression" dxfId="166" priority="16" stopIfTrue="1">
      <formula>C120&lt;&gt;"N/A"</formula>
    </cfRule>
  </conditionalFormatting>
  <conditionalFormatting sqref="C122">
    <cfRule type="expression" dxfId="165" priority="11" stopIfTrue="1">
      <formula>C122="N/A"</formula>
    </cfRule>
    <cfRule type="expression" dxfId="164" priority="12" stopIfTrue="1">
      <formula>C122&lt;&gt;"N/A"</formula>
    </cfRule>
  </conditionalFormatting>
  <conditionalFormatting sqref="C123">
    <cfRule type="expression" dxfId="163" priority="9" stopIfTrue="1">
      <formula>C123="N/A"</formula>
    </cfRule>
    <cfRule type="expression" dxfId="162" priority="10" stopIfTrue="1">
      <formula>C123&lt;&gt;"N/A"</formula>
    </cfRule>
  </conditionalFormatting>
  <conditionalFormatting sqref="E123:F123">
    <cfRule type="expression" dxfId="161" priority="7" stopIfTrue="1">
      <formula>E123="N/A"</formula>
    </cfRule>
    <cfRule type="expression" dxfId="160" priority="8" stopIfTrue="1">
      <formula>E123&lt;&gt;"N/A"</formula>
    </cfRule>
  </conditionalFormatting>
  <pageMargins left="0.75" right="0.75" top="1" bottom="1" header="0.5" footer="0.5"/>
  <pageSetup orientation="portrait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F88"/>
  <sheetViews>
    <sheetView workbookViewId="0">
      <pane xSplit="2" ySplit="3" topLeftCell="C46" activePane="bottomRight" state="frozen"/>
      <selection pane="topRight" activeCell="C1" sqref="C1"/>
      <selection pane="bottomLeft" activeCell="A4" sqref="A4"/>
      <selection pane="bottomRight" activeCell="G1" sqref="G1"/>
    </sheetView>
  </sheetViews>
  <sheetFormatPr defaultRowHeight="15.75" x14ac:dyDescent="0.25"/>
  <cols>
    <col min="1" max="1" width="14.625" style="6" customWidth="1"/>
    <col min="2" max="2" width="12" style="6" customWidth="1"/>
    <col min="3" max="4" width="20.75" style="6" customWidth="1"/>
    <col min="5" max="5" width="20.75" customWidth="1"/>
    <col min="6" max="6" width="23.375" customWidth="1"/>
  </cols>
  <sheetData>
    <row r="1" spans="1:6" ht="24.95" customHeight="1" thickBot="1" x14ac:dyDescent="0.3">
      <c r="A1" s="146" t="s">
        <v>0</v>
      </c>
      <c r="B1" s="146"/>
      <c r="C1" s="146"/>
      <c r="D1" s="146"/>
      <c r="E1" s="146"/>
      <c r="F1" s="146"/>
    </row>
    <row r="2" spans="1:6" ht="18" customHeight="1" thickBot="1" x14ac:dyDescent="0.3">
      <c r="A2" s="163" t="s">
        <v>1</v>
      </c>
      <c r="B2" s="163"/>
      <c r="C2" s="164" t="s">
        <v>2</v>
      </c>
      <c r="D2" s="165"/>
      <c r="E2" s="165"/>
      <c r="F2" s="166"/>
    </row>
    <row r="3" spans="1:6" ht="15.75" customHeight="1" thickBot="1" x14ac:dyDescent="0.3">
      <c r="A3" s="13" t="s">
        <v>3</v>
      </c>
      <c r="B3" s="13" t="s">
        <v>4</v>
      </c>
      <c r="C3" s="2" t="s">
        <v>5</v>
      </c>
      <c r="D3" s="3" t="s">
        <v>6</v>
      </c>
      <c r="E3" s="4" t="s">
        <v>7</v>
      </c>
      <c r="F3" s="5" t="s">
        <v>8</v>
      </c>
    </row>
    <row r="4" spans="1:6" ht="15.75" customHeight="1" x14ac:dyDescent="0.25">
      <c r="A4" s="14" t="str">
        <f>IF('[2]Panel Profiles'!A5&lt;&gt;"",'[2]Panel Profiles'!A5,"")</f>
        <v>PR201</v>
      </c>
      <c r="B4" s="14" t="str">
        <f>IF('[2]Panel Profiles'!B5&lt;&gt;"",'[2]Panel Profiles'!B5,"")</f>
        <v>PR300-32</v>
      </c>
      <c r="C4" s="7" t="s">
        <v>9</v>
      </c>
      <c r="D4" s="8" t="str">
        <f>IF('[2]Panel Profiles'!C5&lt;&gt;"",CONCATENATE(ROUND('[2]Panel Profiles'!C5*2+25.4,0), "mm"),"")</f>
        <v>105mm</v>
      </c>
      <c r="E4" s="8" t="str">
        <f>IF('[2]Panel Profiles'!D5&lt;&gt;"",CONCATENATE(ROUND('[2]Panel Profiles'!D5*2+25.4,0), "mm"),"")</f>
        <v>112mm</v>
      </c>
      <c r="F4" s="9" t="s">
        <v>9</v>
      </c>
    </row>
    <row r="5" spans="1:6" ht="15.75" customHeight="1" x14ac:dyDescent="0.25">
      <c r="A5" s="32" t="str">
        <f>IF('[2]Panel Profiles'!A17&lt;&gt;"",'[2]Panel Profiles'!A17,"")</f>
        <v>PR202</v>
      </c>
      <c r="B5" s="32" t="str">
        <f>IF('[2]Panel Profiles'!B17&lt;&gt;"",'[2]Panel Profiles'!B17,"")</f>
        <v>PR303-32</v>
      </c>
      <c r="C5" s="33" t="s">
        <v>9</v>
      </c>
      <c r="D5" s="34" t="str">
        <f>IF('[2]Panel Profiles'!C17&lt;&gt;"",CONCATENATE(ROUND('[2]Panel Profiles'!C17*2+25.4,0), "mm"),"")</f>
        <v>105mm</v>
      </c>
      <c r="E5" s="34" t="str">
        <f>IF('[2]Panel Profiles'!D17&lt;&gt;"",CONCATENATE(ROUND('[2]Panel Profiles'!D17*2+25.4,0), "mm"),"")</f>
        <v>106mm</v>
      </c>
      <c r="F5" s="35" t="s">
        <v>9</v>
      </c>
    </row>
    <row r="6" spans="1:6" ht="15.75" customHeight="1" x14ac:dyDescent="0.25">
      <c r="A6" s="15" t="str">
        <f>IF('[2]Panel Profiles'!A12&lt;&gt;"",'[2]Panel Profiles'!A12,"")</f>
        <v>PR203</v>
      </c>
      <c r="B6" s="15" t="str">
        <f>IF('[2]Panel Profiles'!B12&lt;&gt;"",'[2]Panel Profiles'!B12,"")</f>
        <v>PR302-32</v>
      </c>
      <c r="C6" s="10" t="s">
        <v>9</v>
      </c>
      <c r="D6" s="11" t="str">
        <f>IF('[2]Panel Profiles'!C12&lt;&gt;"",CONCATENATE(ROUND('[2]Panel Profiles'!C12*2+25.4,0), "mm"),"")</f>
        <v>105mm</v>
      </c>
      <c r="E6" s="11" t="str">
        <f>IF('[2]Panel Profiles'!D12&lt;&gt;"",CONCATENATE(ROUND('[2]Panel Profiles'!D12*2+25.4,0), "mm"),"")</f>
        <v>105mm</v>
      </c>
      <c r="F6" s="12" t="s">
        <v>9</v>
      </c>
    </row>
    <row r="7" spans="1:6" ht="15.75" customHeight="1" x14ac:dyDescent="0.25">
      <c r="A7" s="32" t="str">
        <f>IF('[2]Panel Profiles'!A9&lt;&gt;"",'[2]Panel Profiles'!A9,"")</f>
        <v>PR204</v>
      </c>
      <c r="B7" s="32" t="str">
        <f>IF('[2]Panel Profiles'!B9&lt;&gt;"",'[2]Panel Profiles'!B9,"")</f>
        <v>PR301-25</v>
      </c>
      <c r="C7" s="33" t="s">
        <v>9</v>
      </c>
      <c r="D7" s="34" t="str">
        <f>IF('[2]Panel Profiles'!C9&lt;&gt;"",CONCATENATE(ROUND('[2]Panel Profiles'!C9*2+25.4,0), "mm"),"")</f>
        <v>92mm</v>
      </c>
      <c r="E7" s="34" t="str">
        <f>IF('[2]Panel Profiles'!D9&lt;&gt;"",CONCATENATE(ROUND('[2]Panel Profiles'!D9*2+25.4,0), "mm"),"")</f>
        <v>93mm</v>
      </c>
      <c r="F7" s="35" t="s">
        <v>9</v>
      </c>
    </row>
    <row r="8" spans="1:6" ht="15.75" customHeight="1" x14ac:dyDescent="0.25">
      <c r="A8" s="15" t="str">
        <f>IF('[2]Panel Profiles'!A23&lt;&gt;"",'[2]Panel Profiles'!A23,"")</f>
        <v>PR205</v>
      </c>
      <c r="B8" s="15" t="str">
        <f>IF('[2]Panel Profiles'!B23&lt;&gt;"",'[2]Panel Profiles'!B23,"")</f>
        <v>PR305-32</v>
      </c>
      <c r="C8" s="10" t="s">
        <v>9</v>
      </c>
      <c r="D8" s="11" t="str">
        <f>IF('[2]Panel Profiles'!C23&lt;&gt;"",CONCATENATE(ROUND('[2]Panel Profiles'!C23*2+25.4,0), "mm"),"")</f>
        <v>105mm</v>
      </c>
      <c r="E8" s="11" t="str">
        <f>IF('[2]Panel Profiles'!D23&lt;&gt;"",CONCATENATE(ROUND('[2]Panel Profiles'!D23*2+25.4,0), "mm"),"")</f>
        <v>106mm</v>
      </c>
      <c r="F8" s="12" t="s">
        <v>9</v>
      </c>
    </row>
    <row r="9" spans="1:6" ht="15.75" customHeight="1" x14ac:dyDescent="0.25">
      <c r="A9" s="32" t="str">
        <f>IF('[2]Panel Profiles'!A8&lt;&gt;"",'[2]Panel Profiles'!A8,"")</f>
        <v>PR206</v>
      </c>
      <c r="B9" s="32" t="str">
        <f>IF('[2]Panel Profiles'!B8&lt;&gt;"",'[2]Panel Profiles'!B8,"")</f>
        <v>PR301-19</v>
      </c>
      <c r="C9" s="33" t="s">
        <v>9</v>
      </c>
      <c r="D9" s="34" t="str">
        <f>IF('[2]Panel Profiles'!C8&lt;&gt;"",CONCATENATE(ROUND('[2]Panel Profiles'!C8*2+25.4,0), "mm"),"")</f>
        <v>79mm</v>
      </c>
      <c r="E9" s="34" t="str">
        <f>IF('[2]Panel Profiles'!D8&lt;&gt;"",CONCATENATE(ROUND('[2]Panel Profiles'!D8*2+25.4,0), "mm"),"")</f>
        <v>80mm</v>
      </c>
      <c r="F9" s="35" t="s">
        <v>9</v>
      </c>
    </row>
    <row r="10" spans="1:6" ht="15.75" customHeight="1" x14ac:dyDescent="0.25">
      <c r="A10" s="15" t="str">
        <f>IF('[2]Panel Profiles'!A7&lt;&gt;"",'[2]Panel Profiles'!A7,"")</f>
        <v>PR207</v>
      </c>
      <c r="B10" s="15" t="str">
        <f>IF('[2]Panel Profiles'!B7&lt;&gt;"",'[2]Panel Profiles'!B7,"")</f>
        <v>PR301-13</v>
      </c>
      <c r="C10" s="10" t="s">
        <v>9</v>
      </c>
      <c r="D10" s="11" t="str">
        <f>IF('[2]Panel Profiles'!C7&lt;&gt;"",CONCATENATE(ROUND('[2]Panel Profiles'!C7*2+25.4,0), "mm"),"")</f>
        <v>67mm</v>
      </c>
      <c r="E10" s="11" t="str">
        <f>IF('[2]Panel Profiles'!D7&lt;&gt;"",CONCATENATE(ROUND('[2]Panel Profiles'!D7*2+25.4,0), "mm"),"")</f>
        <v>67mm</v>
      </c>
      <c r="F10" s="12" t="s">
        <v>9</v>
      </c>
    </row>
    <row r="11" spans="1:6" ht="15.75" customHeight="1" x14ac:dyDescent="0.25">
      <c r="A11" s="32" t="str">
        <f>IF('[2]Panel Profiles'!A22&lt;&gt;"",'[2]Panel Profiles'!A22,"")</f>
        <v>PR208</v>
      </c>
      <c r="B11" s="32" t="str">
        <f>IF('[2]Panel Profiles'!B22&lt;&gt;"",'[2]Panel Profiles'!B22,"")</f>
        <v>PR305-19</v>
      </c>
      <c r="C11" s="33" t="s">
        <v>9</v>
      </c>
      <c r="D11" s="34" t="str">
        <f>IF('[2]Panel Profiles'!C22&lt;&gt;"",CONCATENATE(ROUND('[2]Panel Profiles'!C22*2+25.4,0), "mm"),"")</f>
        <v>79mm</v>
      </c>
      <c r="E11" s="34" t="str">
        <f>IF('[2]Panel Profiles'!D22&lt;&gt;"",CONCATENATE(ROUND('[2]Panel Profiles'!D22*2+25.4,0), "mm"),"")</f>
        <v>81mm</v>
      </c>
      <c r="F11" s="35" t="s">
        <v>9</v>
      </c>
    </row>
    <row r="12" spans="1:6" ht="15.75" customHeight="1" x14ac:dyDescent="0.25">
      <c r="A12" s="15" t="str">
        <f>IF('[2]Panel Profiles'!A11&lt;&gt;"",'[2]Panel Profiles'!A11,"")</f>
        <v>PR209</v>
      </c>
      <c r="B12" s="15" t="str">
        <f>IF('[2]Panel Profiles'!B11&lt;&gt;"",'[2]Panel Profiles'!B11,"")</f>
        <v>PR302-25</v>
      </c>
      <c r="C12" s="10" t="s">
        <v>9</v>
      </c>
      <c r="D12" s="11" t="str">
        <f>IF('[2]Panel Profiles'!C11&lt;&gt;"",CONCATENATE(ROUND('[2]Panel Profiles'!C11*2+25.4,0), "mm"),"")</f>
        <v>92mm</v>
      </c>
      <c r="E12" s="11" t="str">
        <f>IF('[2]Panel Profiles'!D11&lt;&gt;"",CONCATENATE(ROUND('[2]Panel Profiles'!D11*2+25.4,0), "mm"),"")</f>
        <v>92mm</v>
      </c>
      <c r="F12" s="12" t="s">
        <v>9</v>
      </c>
    </row>
    <row r="13" spans="1:6" ht="15.75" customHeight="1" x14ac:dyDescent="0.25">
      <c r="A13" s="32" t="str">
        <f>IF('[2]Panel Profiles'!A26&lt;&gt;"",'[2]Panel Profiles'!A26,"")</f>
        <v>PR210</v>
      </c>
      <c r="B13" s="32" t="str">
        <f>IF('[2]Panel Profiles'!B26&lt;&gt;"",'[2]Panel Profiles'!B26,"")</f>
        <v>PR306-25</v>
      </c>
      <c r="C13" s="33" t="s">
        <v>9</v>
      </c>
      <c r="D13" s="34" t="str">
        <f>IF('[2]Panel Profiles'!C26&lt;&gt;"",CONCATENATE(ROUND('[2]Panel Profiles'!C26*2+25.4,0), "mm"),"")</f>
        <v>92mm</v>
      </c>
      <c r="E13" s="34" t="str">
        <f>IF('[2]Panel Profiles'!D26&lt;&gt;"",CONCATENATE(ROUND('[2]Panel Profiles'!D26*2+25.4,0), "mm"),"")</f>
        <v>94mm</v>
      </c>
      <c r="F13" s="35" t="s">
        <v>9</v>
      </c>
    </row>
    <row r="14" spans="1:6" ht="15.75" customHeight="1" x14ac:dyDescent="0.25">
      <c r="A14" s="15" t="str">
        <f>IF('[2]Panel Profiles'!A16&lt;&gt;"",'[2]Panel Profiles'!A16,"")</f>
        <v>PR211</v>
      </c>
      <c r="B14" s="15" t="str">
        <f>IF('[2]Panel Profiles'!B16&lt;&gt;"",'[2]Panel Profiles'!B16,"")</f>
        <v>PR303-25</v>
      </c>
      <c r="C14" s="10" t="s">
        <v>9</v>
      </c>
      <c r="D14" s="11" t="str">
        <f>IF('[2]Panel Profiles'!C16&lt;&gt;"",CONCATENATE(ROUND('[2]Panel Profiles'!C16*2+25.4,0), "mm"),"")</f>
        <v>92mm</v>
      </c>
      <c r="E14" s="11" t="str">
        <f>IF('[2]Panel Profiles'!D16&lt;&gt;"",CONCATENATE(ROUND('[2]Panel Profiles'!D16*2+25.4,0), "mm"),"")</f>
        <v>93mm</v>
      </c>
      <c r="F14" s="12" t="s">
        <v>9</v>
      </c>
    </row>
    <row r="15" spans="1:6" ht="15.75" customHeight="1" x14ac:dyDescent="0.25">
      <c r="A15" s="32" t="str">
        <f>IF('[2]Panel Profiles'!A28&lt;&gt;"",'[2]Panel Profiles'!A28,"")</f>
        <v>PR212</v>
      </c>
      <c r="B15" s="32" t="str">
        <f>IF('[2]Panel Profiles'!B28&lt;&gt;"",'[2]Panel Profiles'!B28,"")</f>
        <v>PR307-25</v>
      </c>
      <c r="C15" s="33" t="s">
        <v>9</v>
      </c>
      <c r="D15" s="34" t="str">
        <f>IF('[2]Panel Profiles'!C28&lt;&gt;"",CONCATENATE(ROUND('[2]Panel Profiles'!C28*2+25.4,0), "mm"),"")</f>
        <v>92mm</v>
      </c>
      <c r="E15" s="34" t="str">
        <f>IF('[2]Panel Profiles'!D28&lt;&gt;"",CONCATENATE(ROUND('[2]Panel Profiles'!D28*2+25.4,0), "mm"),"")</f>
        <v>93mm</v>
      </c>
      <c r="F15" s="35" t="s">
        <v>9</v>
      </c>
    </row>
    <row r="16" spans="1:6" ht="15.75" customHeight="1" x14ac:dyDescent="0.25">
      <c r="A16" s="15" t="str">
        <f>IF('[2]Panel Profiles'!A35&lt;&gt;"",'[2]Panel Profiles'!A35,"")</f>
        <v>PR213</v>
      </c>
      <c r="B16" s="15" t="str">
        <f>IF('[2]Panel Profiles'!B35&lt;&gt;"",'[2]Panel Profiles'!B35,"")</f>
        <v>PR309-13</v>
      </c>
      <c r="C16" s="10" t="s">
        <v>9</v>
      </c>
      <c r="D16" s="11" t="str">
        <f>IF('[2]Panel Profiles'!C35&lt;&gt;"",CONCATENATE(ROUND('[2]Panel Profiles'!C35*2+25.4,0), "mm"),"")</f>
        <v>67mm</v>
      </c>
      <c r="E16" s="11" t="str">
        <f>IF('[2]Panel Profiles'!D35&lt;&gt;"",CONCATENATE(ROUND('[2]Panel Profiles'!D35*2+25.4,0), "mm"),"")</f>
        <v>68mm</v>
      </c>
      <c r="F16" s="12" t="s">
        <v>9</v>
      </c>
    </row>
    <row r="17" spans="1:6" ht="15.75" customHeight="1" x14ac:dyDescent="0.25">
      <c r="A17" s="32" t="str">
        <f>IF('[2]Panel Profiles'!A41&lt;&gt;"",'[2]Panel Profiles'!A41,"")</f>
        <v>PR214</v>
      </c>
      <c r="B17" s="32" t="str">
        <f>IF('[2]Panel Profiles'!B41&lt;&gt;"",'[2]Panel Profiles'!B41,"")</f>
        <v>PR312-32</v>
      </c>
      <c r="C17" s="33" t="s">
        <v>9</v>
      </c>
      <c r="D17" s="34" t="str">
        <f>IF('[2]Panel Profiles'!C41&lt;&gt;"",CONCATENATE(ROUND('[2]Panel Profiles'!C41*2+25.4,0), "mm"),"")</f>
        <v>105mm</v>
      </c>
      <c r="E17" s="34" t="str">
        <f>IF('[2]Panel Profiles'!D41&lt;&gt;"",CONCATENATE(ROUND('[2]Panel Profiles'!D41*2+25.4,0), "mm"),"")</f>
        <v>106mm</v>
      </c>
      <c r="F17" s="35" t="s">
        <v>9</v>
      </c>
    </row>
    <row r="18" spans="1:6" ht="15.75" customHeight="1" x14ac:dyDescent="0.25">
      <c r="A18" s="15" t="str">
        <f>IF('[2]Panel Profiles'!A4&lt;&gt;"",'[2]Panel Profiles'!A4,"")</f>
        <v>PR215</v>
      </c>
      <c r="B18" s="15" t="str">
        <f>IF('[2]Panel Profiles'!B4&lt;&gt;"",'[2]Panel Profiles'!B4,"")</f>
        <v>PR300-25</v>
      </c>
      <c r="C18" s="10" t="s">
        <v>9</v>
      </c>
      <c r="D18" s="11" t="str">
        <f>IF('[2]Panel Profiles'!C4&lt;&gt;"",CONCATENATE(ROUND('[2]Panel Profiles'!C4*2+25.4,0), "mm"),"")</f>
        <v>92mm</v>
      </c>
      <c r="E18" s="11" t="str">
        <f>IF('[2]Panel Profiles'!D4&lt;&gt;"",CONCATENATE(ROUND('[2]Panel Profiles'!D4*2+25.4,0), "mm"),"")</f>
        <v>99mm</v>
      </c>
      <c r="F18" s="12" t="s">
        <v>9</v>
      </c>
    </row>
    <row r="19" spans="1:6" ht="15.75" customHeight="1" x14ac:dyDescent="0.25">
      <c r="A19" s="32" t="str">
        <f>IF('[2]Panel Profiles'!A46&lt;&gt;"",'[2]Panel Profiles'!A46,"")</f>
        <v>PR216</v>
      </c>
      <c r="B19" s="32" t="str">
        <f>IF('[2]Panel Profiles'!B46&lt;&gt;"",'[2]Panel Profiles'!B46,"")</f>
        <v>PR316-13</v>
      </c>
      <c r="C19" s="33" t="s">
        <v>9</v>
      </c>
      <c r="D19" s="34" t="str">
        <f>IF('[2]Panel Profiles'!C46&lt;&gt;"",CONCATENATE(ROUND('[2]Panel Profiles'!C46*2+25.4,0), "mm"),"")</f>
        <v>67mm</v>
      </c>
      <c r="E19" s="34" t="str">
        <f>IF('[2]Panel Profiles'!D46&lt;&gt;"",CONCATENATE(ROUND('[2]Panel Profiles'!D46*2+25.4,0), "mm"),"")</f>
        <v>72mm</v>
      </c>
      <c r="F19" s="35" t="s">
        <v>9</v>
      </c>
    </row>
    <row r="20" spans="1:6" ht="15.75" customHeight="1" x14ac:dyDescent="0.25">
      <c r="A20" s="15" t="str">
        <f>IF('[2]Panel Profiles'!A43&lt;&gt;"",'[2]Panel Profiles'!A43,"")</f>
        <v>PR217</v>
      </c>
      <c r="B20" s="15" t="str">
        <f>IF('[2]Panel Profiles'!B43&lt;&gt;"",'[2]Panel Profiles'!B43,"")</f>
        <v>PR313-13</v>
      </c>
      <c r="C20" s="10" t="s">
        <v>9</v>
      </c>
      <c r="D20" s="11" t="str">
        <f>IF('[2]Panel Profiles'!C43&lt;&gt;"",CONCATENATE(ROUND('[2]Panel Profiles'!C43*2+25.4,0), "mm"),"")</f>
        <v>67mm</v>
      </c>
      <c r="E20" s="11" t="str">
        <f>IF('[2]Panel Profiles'!D43&lt;&gt;"",CONCATENATE(ROUND('[2]Panel Profiles'!D43*2+25.4,0), "mm"),"")</f>
        <v>74mm</v>
      </c>
      <c r="F20" s="12" t="s">
        <v>9</v>
      </c>
    </row>
    <row r="21" spans="1:6" ht="15.75" customHeight="1" x14ac:dyDescent="0.25">
      <c r="A21" s="32" t="str">
        <f>IF('[2]Panel Profiles'!A15&lt;&gt;"",'[2]Panel Profiles'!A15,"")</f>
        <v>PR218</v>
      </c>
      <c r="B21" s="32" t="str">
        <f>IF('[2]Panel Profiles'!B15&lt;&gt;"",'[2]Panel Profiles'!B15,"")</f>
        <v>PR302-51</v>
      </c>
      <c r="C21" s="33" t="s">
        <v>9</v>
      </c>
      <c r="D21" s="34" t="str">
        <f>IF('[2]Panel Profiles'!C15&lt;&gt;"",CONCATENATE(ROUND('[2]Panel Profiles'!C15*2+25.4,0), "mm"),"")</f>
        <v>143mm</v>
      </c>
      <c r="E21" s="34" t="str">
        <f>IF('[2]Panel Profiles'!D15&lt;&gt;"",CONCATENATE(ROUND('[2]Panel Profiles'!D15*2+25.4,0), "mm"),"")</f>
        <v>143mm</v>
      </c>
      <c r="F21" s="35" t="s">
        <v>9</v>
      </c>
    </row>
    <row r="22" spans="1:6" ht="15.75" customHeight="1" x14ac:dyDescent="0.25">
      <c r="A22" s="15" t="str">
        <f>IF('[2]Panel Profiles'!A10&lt;&gt;"",'[2]Panel Profiles'!A10,"")</f>
        <v>PR219</v>
      </c>
      <c r="B22" s="15" t="str">
        <f>IF('[2]Panel Profiles'!B10&lt;&gt;"",'[2]Panel Profiles'!B10,"")</f>
        <v>PR301-32</v>
      </c>
      <c r="C22" s="10" t="s">
        <v>9</v>
      </c>
      <c r="D22" s="11" t="str">
        <f>IF('[2]Panel Profiles'!C10&lt;&gt;"",CONCATENATE(ROUND('[2]Panel Profiles'!C10*2+25.4,0), "mm"),"")</f>
        <v>105mm</v>
      </c>
      <c r="E22" s="11" t="str">
        <f>IF('[2]Panel Profiles'!D10&lt;&gt;"",CONCATENATE(ROUND('[2]Panel Profiles'!D10*2+25.4,0), "mm"),"")</f>
        <v>105mm</v>
      </c>
      <c r="F22" s="12" t="s">
        <v>9</v>
      </c>
    </row>
    <row r="23" spans="1:6" ht="15.75" customHeight="1" x14ac:dyDescent="0.25">
      <c r="A23" s="32" t="str">
        <f>IF('[2]Panel Profiles'!A40&lt;&gt;"",'[2]Panel Profiles'!A40,"")</f>
        <v>PR220</v>
      </c>
      <c r="B23" s="32" t="str">
        <f>IF('[2]Panel Profiles'!B40&lt;&gt;"",'[2]Panel Profiles'!B40,"")</f>
        <v>PR311-25</v>
      </c>
      <c r="C23" s="33" t="s">
        <v>9</v>
      </c>
      <c r="D23" s="34" t="str">
        <f>IF('[2]Panel Profiles'!C40&lt;&gt;"",CONCATENATE(ROUND('[2]Panel Profiles'!C40*2+25.4,0), "mm"),"")</f>
        <v>92mm</v>
      </c>
      <c r="E23" s="34" t="str">
        <f>IF('[2]Panel Profiles'!D40&lt;&gt;"",CONCATENATE(ROUND('[2]Panel Profiles'!D40*2+25.4,0), "mm"),"")</f>
        <v>93mm</v>
      </c>
      <c r="F23" s="35" t="s">
        <v>9</v>
      </c>
    </row>
    <row r="24" spans="1:6" ht="15.75" customHeight="1" x14ac:dyDescent="0.25">
      <c r="A24" s="15" t="str">
        <f>IF('[2]Panel Profiles'!A50&lt;&gt;"",'[2]Panel Profiles'!A50,"")</f>
        <v>PR221</v>
      </c>
      <c r="B24" s="15" t="str">
        <f>IF('[2]Panel Profiles'!B50&lt;&gt;"",'[2]Panel Profiles'!B50,"")</f>
        <v>PR318-25</v>
      </c>
      <c r="C24" s="10" t="str">
        <f>IF('[2]Panel Profiles'!C50&lt;&gt;"",CONCATENATE(ROUND('[2]Panel Profiles'!C50*2+25.4,0), "mm"),"")</f>
        <v>92mm</v>
      </c>
      <c r="D24" s="11" t="s">
        <v>9</v>
      </c>
      <c r="E24" s="11" t="str">
        <f>IF('[2]Panel Profiles'!D50&lt;&gt;"",CONCATENATE(ROUND('[2]Panel Profiles'!D50*2+25.4,0), "mm"),"")</f>
        <v>92mm</v>
      </c>
      <c r="F24" s="12" t="s">
        <v>9</v>
      </c>
    </row>
    <row r="25" spans="1:6" ht="15.75" customHeight="1" x14ac:dyDescent="0.25">
      <c r="A25" s="32" t="str">
        <f>IF('[2]Panel Profiles'!A51&lt;&gt;"",'[2]Panel Profiles'!A51,"")</f>
        <v>PR222</v>
      </c>
      <c r="B25" s="32" t="str">
        <f>IF('[2]Panel Profiles'!B51&lt;&gt;"",'[2]Panel Profiles'!B51,"")</f>
        <v>PR319-10</v>
      </c>
      <c r="C25" s="33" t="str">
        <f>IF('[2]Panel Profiles'!C51&lt;&gt;"",CONCATENATE(ROUND('[2]Panel Profiles'!C51*2+25.4,0), "mm"),"")</f>
        <v>60mm</v>
      </c>
      <c r="D25" s="34" t="s">
        <v>9</v>
      </c>
      <c r="E25" s="34" t="str">
        <f>IF('[2]Panel Profiles'!D51&lt;&gt;"",CONCATENATE(ROUND('[2]Panel Profiles'!D51*2+25.4,0), "mm"),"")</f>
        <v>67mm</v>
      </c>
      <c r="F25" s="35" t="s">
        <v>9</v>
      </c>
    </row>
    <row r="26" spans="1:6" ht="15.75" customHeight="1" x14ac:dyDescent="0.25">
      <c r="A26" s="15" t="str">
        <f>IF('[2]Panel Profiles'!A53&lt;&gt;"",'[2]Panel Profiles'!A53,"")</f>
        <v>PR223</v>
      </c>
      <c r="B26" s="15" t="str">
        <f>IF('[2]Panel Profiles'!B53&lt;&gt;"",'[2]Panel Profiles'!B53,"")</f>
        <v>PR320-32</v>
      </c>
      <c r="C26" s="10" t="str">
        <f>IF('[2]Panel Profiles'!C53&lt;&gt;"",CONCATENATE(ROUND('[2]Panel Profiles'!C53*2+25.4,0), "mm"),"")</f>
        <v>104mm</v>
      </c>
      <c r="D26" s="11" t="s">
        <v>9</v>
      </c>
      <c r="E26" s="11" t="str">
        <f>IF('[2]Panel Profiles'!D53&lt;&gt;"",CONCATENATE(ROUND('[2]Panel Profiles'!D53*2+25.4,0), "mm"),"")</f>
        <v>106mm</v>
      </c>
      <c r="F26" s="12" t="s">
        <v>9</v>
      </c>
    </row>
    <row r="27" spans="1:6" ht="15.75" customHeight="1" x14ac:dyDescent="0.25">
      <c r="A27" s="32" t="str">
        <f>IF('[2]Panel Profiles'!A6&lt;&gt;"",'[2]Panel Profiles'!A6,"")</f>
        <v>PR224</v>
      </c>
      <c r="B27" s="32" t="str">
        <f>IF('[2]Panel Profiles'!B6&lt;&gt;"",'[2]Panel Profiles'!B6,"")</f>
        <v>PR301-06</v>
      </c>
      <c r="C27" s="33" t="s">
        <v>9</v>
      </c>
      <c r="D27" s="34" t="str">
        <f>IF('[2]Panel Profiles'!C6&lt;&gt;"",CONCATENATE(ROUND('[2]Panel Profiles'!C6*2+25.4,0), "mm"),"")</f>
        <v>54mm</v>
      </c>
      <c r="E27" s="34" t="str">
        <f>IF('[2]Panel Profiles'!D6&lt;&gt;"",CONCATENATE(ROUND('[2]Panel Profiles'!D6*2+25.4,0), "mm"),"")</f>
        <v>54mm</v>
      </c>
      <c r="F27" s="35" t="s">
        <v>9</v>
      </c>
    </row>
    <row r="28" spans="1:6" ht="15.75" customHeight="1" x14ac:dyDescent="0.25">
      <c r="A28" s="15" t="str">
        <f>IF('[2]Panel Profiles'!A48&lt;&gt;"",'[2]Panel Profiles'!A48,"")</f>
        <v>PR225</v>
      </c>
      <c r="B28" s="15" t="str">
        <f>IF('[2]Panel Profiles'!B48&lt;&gt;"",'[2]Panel Profiles'!B48,"")</f>
        <v>PR317-25</v>
      </c>
      <c r="C28" s="10" t="s">
        <v>9</v>
      </c>
      <c r="D28" s="11" t="str">
        <f>IF('[2]Panel Profiles'!C48&lt;&gt;"",CONCATENATE(ROUND('[2]Panel Profiles'!C48*2+25.4,0), "mm"),"")</f>
        <v>93mm</v>
      </c>
      <c r="E28" s="11" t="str">
        <f>IF('[2]Panel Profiles'!D48&lt;&gt;"",CONCATENATE(ROUND('[2]Panel Profiles'!D48*2+25.4,0), "mm"),"")</f>
        <v>110mm</v>
      </c>
      <c r="F28" s="12" t="s">
        <v>9</v>
      </c>
    </row>
    <row r="29" spans="1:6" ht="15.75" customHeight="1" x14ac:dyDescent="0.25">
      <c r="A29" s="32" t="str">
        <f>IF('[2]Panel Profiles'!A49&lt;&gt;"",'[2]Panel Profiles'!A49,"")</f>
        <v>PR226</v>
      </c>
      <c r="B29" s="32" t="str">
        <f>IF('[2]Panel Profiles'!B49&lt;&gt;"",'[2]Panel Profiles'!B49,"")</f>
        <v>PR317-38</v>
      </c>
      <c r="C29" s="33" t="s">
        <v>9</v>
      </c>
      <c r="D29" s="34" t="str">
        <f>IF('[2]Panel Profiles'!C49&lt;&gt;"",CONCATENATE(ROUND('[2]Panel Profiles'!C49*2+25.4,0), "mm"),"")</f>
        <v>118mm</v>
      </c>
      <c r="E29" s="34" t="str">
        <f>IF('[2]Panel Profiles'!D49&lt;&gt;"",CONCATENATE(ROUND('[2]Panel Profiles'!D49*2+25.4,0), "mm"),"")</f>
        <v>145mm</v>
      </c>
      <c r="F29" s="35" t="s">
        <v>9</v>
      </c>
    </row>
    <row r="30" spans="1:6" ht="15.75" customHeight="1" x14ac:dyDescent="0.25">
      <c r="A30" s="15" t="str">
        <f>IF('[2]Panel Profiles'!A19&lt;&gt;"",'[2]Panel Profiles'!A19,"")</f>
        <v>PR227</v>
      </c>
      <c r="B30" s="15" t="str">
        <f>IF('[2]Panel Profiles'!B19&lt;&gt;"",'[2]Panel Profiles'!B19,"")</f>
        <v>PR304-32</v>
      </c>
      <c r="C30" s="10" t="s">
        <v>9</v>
      </c>
      <c r="D30" s="11" t="str">
        <f>IF('[2]Panel Profiles'!C19&lt;&gt;"",CONCATENATE(ROUND('[2]Panel Profiles'!C19*2+25.4,0), "mm"),"")</f>
        <v>105mm</v>
      </c>
      <c r="E30" s="11" t="str">
        <f>IF('[2]Panel Profiles'!D19&lt;&gt;"",CONCATENATE(ROUND('[2]Panel Profiles'!D19*2+25.4,0), "mm"),"")</f>
        <v>106mm</v>
      </c>
      <c r="F30" s="12" t="s">
        <v>9</v>
      </c>
    </row>
    <row r="31" spans="1:6" ht="15.75" customHeight="1" x14ac:dyDescent="0.25">
      <c r="A31" s="32" t="str">
        <f>IF('[2]Panel Profiles'!A18&lt;&gt;"",'[2]Panel Profiles'!A18,"")</f>
        <v>PR228</v>
      </c>
      <c r="B31" s="32" t="str">
        <f>IF('[2]Panel Profiles'!B18&lt;&gt;"",'[2]Panel Profiles'!B18,"")</f>
        <v>PR304-25</v>
      </c>
      <c r="C31" s="33" t="s">
        <v>9</v>
      </c>
      <c r="D31" s="34" t="str">
        <f>IF('[2]Panel Profiles'!C18&lt;&gt;"",CONCATENATE(ROUND('[2]Panel Profiles'!C18*2+25.4,0), "mm"),"")</f>
        <v>92mm</v>
      </c>
      <c r="E31" s="34" t="str">
        <f>IF('[2]Panel Profiles'!D18&lt;&gt;"",CONCATENATE(ROUND('[2]Panel Profiles'!D18*2+25.4,0), "mm"),"")</f>
        <v>93mm</v>
      </c>
      <c r="F31" s="35" t="s">
        <v>9</v>
      </c>
    </row>
    <row r="32" spans="1:6" ht="15.75" customHeight="1" x14ac:dyDescent="0.25">
      <c r="A32" s="15" t="str">
        <f>IF('[2]Panel Profiles'!A14&lt;&gt;"",'[2]Panel Profiles'!A14,"")</f>
        <v>PR229</v>
      </c>
      <c r="B32" s="15" t="str">
        <f>IF('[2]Panel Profiles'!B14&lt;&gt;"",'[2]Panel Profiles'!B14,"")</f>
        <v>PR302-44</v>
      </c>
      <c r="C32" s="10" t="s">
        <v>9</v>
      </c>
      <c r="D32" s="11" t="str">
        <f>IF('[2]Panel Profiles'!C14&lt;&gt;"",CONCATENATE(ROUND('[2]Panel Profiles'!C14*2+25.4,0), "mm"),"")</f>
        <v>130mm</v>
      </c>
      <c r="E32" s="11" t="str">
        <f>IF('[2]Panel Profiles'!D14&lt;&gt;"",CONCATENATE(ROUND('[2]Panel Profiles'!D14*2+25.4,0), "mm"),"")</f>
        <v>130mm</v>
      </c>
      <c r="F32" s="12" t="s">
        <v>9</v>
      </c>
    </row>
    <row r="33" spans="1:6" ht="15.75" customHeight="1" x14ac:dyDescent="0.25">
      <c r="A33" s="32" t="str">
        <f>IF('[2]Panel Profiles'!A55&lt;&gt;"",'[2]Panel Profiles'!A55,"")</f>
        <v>PR230</v>
      </c>
      <c r="B33" s="32" t="str">
        <f>IF('[2]Panel Profiles'!B55&lt;&gt;"",'[2]Panel Profiles'!B55,"")</f>
        <v>PR321-32</v>
      </c>
      <c r="C33" s="33" t="str">
        <f>IF('[2]Panel Profiles'!C55&lt;&gt;"",CONCATENATE(ROUND('[2]Panel Profiles'!C55*2+25.4,0), "mm"),"")</f>
        <v>104mm</v>
      </c>
      <c r="D33" s="34" t="s">
        <v>9</v>
      </c>
      <c r="E33" s="34" t="str">
        <f>IF('[2]Panel Profiles'!D55&lt;&gt;"",CONCATENATE(ROUND('[2]Panel Profiles'!D55*2+25.4,0), "mm"),"")</f>
        <v>142mm</v>
      </c>
      <c r="F33" s="35" t="s">
        <v>9</v>
      </c>
    </row>
    <row r="34" spans="1:6" ht="15.75" customHeight="1" x14ac:dyDescent="0.25">
      <c r="A34" s="15" t="str">
        <f>IF('[2]Panel Profiles'!A34&lt;&gt;"",'[2]Panel Profiles'!A34,"")</f>
        <v>PR231</v>
      </c>
      <c r="B34" s="15" t="str">
        <f>IF('[2]Panel Profiles'!B34&lt;&gt;"",'[2]Panel Profiles'!B34,"")</f>
        <v>PR308-32</v>
      </c>
      <c r="C34" s="10" t="s">
        <v>9</v>
      </c>
      <c r="D34" s="11" t="str">
        <f>IF('[2]Panel Profiles'!C34&lt;&gt;"",CONCATENATE(ROUND('[2]Panel Profiles'!C34*2+25.4,0), "mm"),"")</f>
        <v>105mm</v>
      </c>
      <c r="E34" s="11" t="str">
        <f>IF('[2]Panel Profiles'!D34&lt;&gt;"",CONCATENATE(ROUND('[2]Panel Profiles'!D34*2+25.4,0), "mm"),"")</f>
        <v>105mm</v>
      </c>
      <c r="F34" s="12" t="s">
        <v>9</v>
      </c>
    </row>
    <row r="35" spans="1:6" ht="15.75" customHeight="1" x14ac:dyDescent="0.25">
      <c r="A35" s="32" t="str">
        <f>IF('[2]Panel Profiles'!A33&lt;&gt;"",'[2]Panel Profiles'!A33,"")</f>
        <v>PR232</v>
      </c>
      <c r="B35" s="32" t="str">
        <f>IF('[2]Panel Profiles'!B33&lt;&gt;"",'[2]Panel Profiles'!B33,"")</f>
        <v>PR308-25</v>
      </c>
      <c r="C35" s="33" t="s">
        <v>9</v>
      </c>
      <c r="D35" s="34" t="str">
        <f>IF('[2]Panel Profiles'!C33&lt;&gt;"",CONCATENATE(ROUND('[2]Panel Profiles'!C33*2+25.4,0), "mm"),"")</f>
        <v>93mm</v>
      </c>
      <c r="E35" s="34" t="str">
        <f>IF('[2]Panel Profiles'!D33&lt;&gt;"",CONCATENATE(ROUND('[2]Panel Profiles'!D33*2+25.4,0), "mm"),"")</f>
        <v>93mm</v>
      </c>
      <c r="F35" s="35" t="s">
        <v>9</v>
      </c>
    </row>
    <row r="36" spans="1:6" ht="15.75" customHeight="1" x14ac:dyDescent="0.25">
      <c r="A36" s="15" t="str">
        <f>IF('[2]Panel Profiles'!A32&lt;&gt;"",'[2]Panel Profiles'!A32,"")</f>
        <v>PR233</v>
      </c>
      <c r="B36" s="15" t="str">
        <f>IF('[2]Panel Profiles'!B32&lt;&gt;"",'[2]Panel Profiles'!B32,"")</f>
        <v>PR308-19</v>
      </c>
      <c r="C36" s="10" t="s">
        <v>9</v>
      </c>
      <c r="D36" s="11" t="str">
        <f>IF('[2]Panel Profiles'!C32&lt;&gt;"",CONCATENATE(ROUND('[2]Panel Profiles'!C32*2+25.4,0), "mm"),"")</f>
        <v>80mm</v>
      </c>
      <c r="E36" s="11" t="str">
        <f>IF('[2]Panel Profiles'!D32&lt;&gt;"",CONCATENATE(ROUND('[2]Panel Profiles'!D32*2+25.4,0), "mm"),"")</f>
        <v>80mm</v>
      </c>
      <c r="F36" s="12" t="s">
        <v>9</v>
      </c>
    </row>
    <row r="37" spans="1:6" ht="15.75" customHeight="1" x14ac:dyDescent="0.25">
      <c r="A37" s="32" t="str">
        <f>IF('[2]Panel Profiles'!A31&lt;&gt;"",'[2]Panel Profiles'!A31,"")</f>
        <v>PR234</v>
      </c>
      <c r="B37" s="32" t="str">
        <f>IF('[2]Panel Profiles'!B31&lt;&gt;"",'[2]Panel Profiles'!B31,"")</f>
        <v>PR308-13</v>
      </c>
      <c r="C37" s="33" t="s">
        <v>9</v>
      </c>
      <c r="D37" s="34" t="str">
        <f>IF('[2]Panel Profiles'!C31&lt;&gt;"",CONCATENATE(ROUND('[2]Panel Profiles'!C31*2+25.4,0), "mm"),"")</f>
        <v>67mm</v>
      </c>
      <c r="E37" s="34" t="str">
        <f>IF('[2]Panel Profiles'!D31&lt;&gt;"",CONCATENATE(ROUND('[2]Panel Profiles'!D31*2+25.4,0), "mm"),"")</f>
        <v>67mm</v>
      </c>
      <c r="F37" s="35" t="s">
        <v>9</v>
      </c>
    </row>
    <row r="38" spans="1:6" ht="15.75" customHeight="1" x14ac:dyDescent="0.25">
      <c r="A38" s="15" t="str">
        <f>IF('[2]Panel Profiles'!A30&lt;&gt;"",'[2]Panel Profiles'!A30,"")</f>
        <v>PR235</v>
      </c>
      <c r="B38" s="15" t="str">
        <f>IF('[2]Panel Profiles'!B30&lt;&gt;"",'[2]Panel Profiles'!B30,"")</f>
        <v>PR308-06</v>
      </c>
      <c r="C38" s="10" t="s">
        <v>9</v>
      </c>
      <c r="D38" s="11" t="str">
        <f>IF('[2]Panel Profiles'!C30&lt;&gt;"",CONCATENATE(ROUND('[2]Panel Profiles'!C30*2+25.4,0), "mm"),"")</f>
        <v>55mm</v>
      </c>
      <c r="E38" s="11" t="str">
        <f>IF('[2]Panel Profiles'!D30&lt;&gt;"",CONCATENATE(ROUND('[2]Panel Profiles'!D30*2+25.4,0), "mm"),"")</f>
        <v>55mm</v>
      </c>
      <c r="F38" s="12" t="s">
        <v>9</v>
      </c>
    </row>
    <row r="39" spans="1:6" ht="15.75" customHeight="1" x14ac:dyDescent="0.25">
      <c r="A39" s="32" t="str">
        <f>IF('[2]Panel Profiles'!A20&lt;&gt;"",'[2]Panel Profiles'!A20,"")</f>
        <v>PR236</v>
      </c>
      <c r="B39" s="32" t="str">
        <f>IF('[2]Panel Profiles'!B20&lt;&gt;"",'[2]Panel Profiles'!B20,"")</f>
        <v>PR304-38</v>
      </c>
      <c r="C39" s="33" t="s">
        <v>9</v>
      </c>
      <c r="D39" s="34" t="str">
        <f>IF('[2]Panel Profiles'!C20&lt;&gt;"",CONCATENATE(ROUND('[2]Panel Profiles'!C20*2+25.4,0), "mm"),"")</f>
        <v>118mm</v>
      </c>
      <c r="E39" s="34" t="str">
        <f>IF('[2]Panel Profiles'!D20&lt;&gt;"",CONCATENATE(ROUND('[2]Panel Profiles'!D20*2+25.4,0), "mm"),"")</f>
        <v>119mm</v>
      </c>
      <c r="F39" s="35" t="s">
        <v>9</v>
      </c>
    </row>
    <row r="40" spans="1:6" ht="15.75" customHeight="1" x14ac:dyDescent="0.25">
      <c r="A40" s="15" t="str">
        <f>IF('[2]Panel Profiles'!A44&lt;&gt;"",'[2]Panel Profiles'!A44,"")</f>
        <v>PR237</v>
      </c>
      <c r="B40" s="15" t="str">
        <f>IF('[2]Panel Profiles'!B44&lt;&gt;"",'[2]Panel Profiles'!B44,"")</f>
        <v>PR314-06</v>
      </c>
      <c r="C40" s="10" t="s">
        <v>9</v>
      </c>
      <c r="D40" s="11" t="str">
        <f>IF('[2]Panel Profiles'!C44&lt;&gt;"",CONCATENATE(ROUND('[2]Panel Profiles'!C44*2+25.4,0), "mm"),"")</f>
        <v>54mm</v>
      </c>
      <c r="E40" s="11" t="str">
        <f>IF('[2]Panel Profiles'!D44&lt;&gt;"",CONCATENATE(ROUND('[2]Panel Profiles'!D44*2+25.4,0), "mm"),"")</f>
        <v>61mm</v>
      </c>
      <c r="F40" s="12" t="s">
        <v>9</v>
      </c>
    </row>
    <row r="41" spans="1:6" ht="15.75" customHeight="1" x14ac:dyDescent="0.25">
      <c r="A41" s="32" t="str">
        <f>IF('[2]Panel Profiles'!A37&lt;&gt;"",'[2]Panel Profiles'!A37,"")</f>
        <v>PR238</v>
      </c>
      <c r="B41" s="32" t="str">
        <f>IF('[2]Panel Profiles'!B37&lt;&gt;"",'[2]Panel Profiles'!B37,"")</f>
        <v>PR309-32</v>
      </c>
      <c r="C41" s="33" t="s">
        <v>9</v>
      </c>
      <c r="D41" s="34" t="str">
        <f>IF('[2]Panel Profiles'!C37&lt;&gt;"",CONCATENATE(ROUND('[2]Panel Profiles'!C37*2+25.4,0), "mm"),"")</f>
        <v>105mm</v>
      </c>
      <c r="E41" s="34" t="str">
        <f>IF('[2]Panel Profiles'!D37&lt;&gt;"",CONCATENATE(ROUND('[2]Panel Profiles'!D37*2+25.4,0), "mm"),"")</f>
        <v>106mm</v>
      </c>
      <c r="F41" s="35" t="s">
        <v>9</v>
      </c>
    </row>
    <row r="42" spans="1:6" ht="15.75" customHeight="1" x14ac:dyDescent="0.25">
      <c r="A42" s="15" t="str">
        <f>IF('[2]Panel Profiles'!A36&lt;&gt;"",'[2]Panel Profiles'!A36,"")</f>
        <v>PR239</v>
      </c>
      <c r="B42" s="15" t="str">
        <f>IF('[2]Panel Profiles'!B36&lt;&gt;"",'[2]Panel Profiles'!B36,"")</f>
        <v>PR309-25</v>
      </c>
      <c r="C42" s="10" t="s">
        <v>9</v>
      </c>
      <c r="D42" s="11" t="str">
        <f>IF('[2]Panel Profiles'!C36&lt;&gt;"",CONCATENATE(ROUND('[2]Panel Profiles'!C36*2+25.4,0), "mm"),"")</f>
        <v>92mm</v>
      </c>
      <c r="E42" s="11" t="str">
        <f>IF('[2]Panel Profiles'!D36&lt;&gt;"",CONCATENATE(ROUND('[2]Panel Profiles'!D36*2+25.4,0), "mm"),"")</f>
        <v>93mm</v>
      </c>
      <c r="F42" s="12" t="s">
        <v>9</v>
      </c>
    </row>
    <row r="43" spans="1:6" ht="15.75" customHeight="1" x14ac:dyDescent="0.25">
      <c r="A43" s="32" t="str">
        <f>IF('[2]Panel Profiles'!A13&lt;&gt;"",'[2]Panel Profiles'!A13,"")</f>
        <v>PR240</v>
      </c>
      <c r="B43" s="32" t="str">
        <f>IF('[2]Panel Profiles'!B13&lt;&gt;"",'[2]Panel Profiles'!B13,"")</f>
        <v>PR302-38</v>
      </c>
      <c r="C43" s="33" t="s">
        <v>9</v>
      </c>
      <c r="D43" s="34" t="str">
        <f>IF('[2]Panel Profiles'!C13&lt;&gt;"",CONCATENATE(ROUND('[2]Panel Profiles'!C13*2+25.4,0), "mm"),"")</f>
        <v>117mm</v>
      </c>
      <c r="E43" s="34" t="str">
        <f>IF('[2]Panel Profiles'!D13&lt;&gt;"",CONCATENATE(ROUND('[2]Panel Profiles'!D13*2+25.4,0), "mm"),"")</f>
        <v>119mm</v>
      </c>
      <c r="F43" s="35" t="s">
        <v>9</v>
      </c>
    </row>
    <row r="44" spans="1:6" ht="15.75" customHeight="1" x14ac:dyDescent="0.25">
      <c r="A44" s="15" t="str">
        <f>IF('[2]Panel Profiles'!A29&lt;&gt;"",'[2]Panel Profiles'!A29,"")</f>
        <v>PR241</v>
      </c>
      <c r="B44" s="15" t="str">
        <f>IF('[2]Panel Profiles'!B29&lt;&gt;"",'[2]Panel Profiles'!B29,"")</f>
        <v>PR307-32</v>
      </c>
      <c r="C44" s="10" t="s">
        <v>9</v>
      </c>
      <c r="D44" s="11" t="str">
        <f>IF('[2]Panel Profiles'!C29&lt;&gt;"",CONCATENATE(ROUND('[2]Panel Profiles'!C29*2+25.4,0), "mm"),"")</f>
        <v>105mm</v>
      </c>
      <c r="E44" s="11" t="str">
        <f>IF('[2]Panel Profiles'!D29&lt;&gt;"",CONCATENATE(ROUND('[2]Panel Profiles'!D29*2+25.4,0), "mm"),"")</f>
        <v>106mm</v>
      </c>
      <c r="F44" s="12" t="s">
        <v>9</v>
      </c>
    </row>
    <row r="45" spans="1:6" ht="15.75" customHeight="1" x14ac:dyDescent="0.25">
      <c r="A45" s="32" t="str">
        <f>IF('[2]Panel Profiles'!A42&lt;&gt;"",'[2]Panel Profiles'!A42,"")</f>
        <v>PR242</v>
      </c>
      <c r="B45" s="32" t="str">
        <f>IF('[2]Panel Profiles'!B42&lt;&gt;"",'[2]Panel Profiles'!B42,"")</f>
        <v>PR312-38</v>
      </c>
      <c r="C45" s="33" t="s">
        <v>9</v>
      </c>
      <c r="D45" s="34" t="str">
        <f>IF('[2]Panel Profiles'!C42&lt;&gt;"",CONCATENATE(ROUND('[2]Panel Profiles'!C42*2+25.4,0), "mm"),"")</f>
        <v>118mm</v>
      </c>
      <c r="E45" s="34" t="str">
        <f>IF('[2]Panel Profiles'!D42&lt;&gt;"",CONCATENATE(ROUND('[2]Panel Profiles'!D42*2+25.4,0), "mm"),"")</f>
        <v>118mm</v>
      </c>
      <c r="F45" s="35" t="s">
        <v>9</v>
      </c>
    </row>
    <row r="46" spans="1:6" ht="15.75" customHeight="1" x14ac:dyDescent="0.25">
      <c r="A46" s="15" t="str">
        <f>IF('[2]Panel Profiles'!A39&lt;&gt;"",'[2]Panel Profiles'!A39,"")</f>
        <v>PR243</v>
      </c>
      <c r="B46" s="15" t="str">
        <f>IF('[2]Panel Profiles'!B39&lt;&gt;"",'[2]Panel Profiles'!B39,"")</f>
        <v>PR310-32</v>
      </c>
      <c r="C46" s="10" t="s">
        <v>9</v>
      </c>
      <c r="D46" s="11" t="str">
        <f>IF('[2]Panel Profiles'!C39&lt;&gt;"",CONCATENATE(ROUND('[2]Panel Profiles'!C39*2+25.4,0), "mm"),"")</f>
        <v>105mm</v>
      </c>
      <c r="E46" s="11" t="str">
        <f>IF('[2]Panel Profiles'!D39&lt;&gt;"",CONCATENATE(ROUND('[2]Panel Profiles'!D39*2+25.4,0), "mm"),"")</f>
        <v>107mm</v>
      </c>
      <c r="F46" s="12" t="s">
        <v>9</v>
      </c>
    </row>
    <row r="47" spans="1:6" ht="15.75" customHeight="1" x14ac:dyDescent="0.25">
      <c r="A47" s="32" t="str">
        <f>IF('[2]Panel Profiles'!A45&lt;&gt;"",'[2]Panel Profiles'!A45,"")</f>
        <v>PR244</v>
      </c>
      <c r="B47" s="32" t="str">
        <f>IF('[2]Panel Profiles'!B45&lt;&gt;"",'[2]Panel Profiles'!B45,"")</f>
        <v>PR315-19</v>
      </c>
      <c r="C47" s="33" t="s">
        <v>9</v>
      </c>
      <c r="D47" s="34" t="str">
        <f>IF('[2]Panel Profiles'!C45&lt;&gt;"",CONCATENATE(ROUND('[2]Panel Profiles'!C45*2+25.4,0), "mm"),"")</f>
        <v>80mm</v>
      </c>
      <c r="E47" s="34" t="str">
        <f>IF('[2]Panel Profiles'!D45&lt;&gt;"",CONCATENATE(ROUND('[2]Panel Profiles'!D45*2+25.4,0), "mm"),"")</f>
        <v>80mm</v>
      </c>
      <c r="F47" s="35" t="s">
        <v>9</v>
      </c>
    </row>
    <row r="48" spans="1:6" ht="15.75" customHeight="1" x14ac:dyDescent="0.25">
      <c r="A48" s="15" t="str">
        <f>IF('[2]Panel Profiles'!A47&lt;&gt;"",'[2]Panel Profiles'!A47,"")</f>
        <v>PR245</v>
      </c>
      <c r="B48" s="15" t="str">
        <f>IF('[2]Panel Profiles'!B47&lt;&gt;"",'[2]Panel Profiles'!B47,"")</f>
        <v>PR316-25</v>
      </c>
      <c r="C48" s="10" t="s">
        <v>9</v>
      </c>
      <c r="D48" s="11" t="str">
        <f>IF('[2]Panel Profiles'!C47&lt;&gt;"",CONCATENATE(ROUND('[2]Panel Profiles'!C47*2+25.4,0), "mm"),"")</f>
        <v>92mm</v>
      </c>
      <c r="E48" s="11" t="str">
        <f>IF('[2]Panel Profiles'!D47&lt;&gt;"",CONCATENATE(ROUND('[2]Panel Profiles'!D47*2+25.4,0), "mm"),"")</f>
        <v>97mm</v>
      </c>
      <c r="F48" s="12" t="s">
        <v>9</v>
      </c>
    </row>
    <row r="49" spans="1:6" ht="15.75" customHeight="1" x14ac:dyDescent="0.25">
      <c r="A49" s="32" t="str">
        <f>IF('[2]Panel Profiles'!A3&lt;&gt;"",'[2]Panel Profiles'!A3,"")</f>
        <v>PR246</v>
      </c>
      <c r="B49" s="32" t="str">
        <f>IF('[2]Panel Profiles'!B3&lt;&gt;"",'[2]Panel Profiles'!B3,"")</f>
        <v>PR300-19</v>
      </c>
      <c r="C49" s="33" t="s">
        <v>9</v>
      </c>
      <c r="D49" s="34" t="str">
        <f>IF('[2]Panel Profiles'!C3&lt;&gt;"",CONCATENATE(ROUND('[2]Panel Profiles'!C3*2+25.4,0), "mm"),"")</f>
        <v>80mm</v>
      </c>
      <c r="E49" s="34" t="str">
        <f>IF('[2]Panel Profiles'!D3&lt;&gt;"",CONCATENATE(ROUND('[2]Panel Profiles'!D3*2+25.4,0), "mm"),"")</f>
        <v>85mm</v>
      </c>
      <c r="F49" s="35" t="s">
        <v>9</v>
      </c>
    </row>
    <row r="50" spans="1:6" ht="15.75" customHeight="1" x14ac:dyDescent="0.25">
      <c r="A50" s="15" t="str">
        <f>IF('[2]Panel Profiles'!A57&lt;&gt;"",LEFT('[2]Panel Profiles'!A57,8),"")</f>
        <v>PR247</v>
      </c>
      <c r="B50" s="15" t="str">
        <f>IF('[2]Panel Profiles'!B57&lt;&gt;"",'[2]Panel Profiles'!B57,"")</f>
        <v>PR322-38</v>
      </c>
      <c r="C50" s="10" t="s">
        <v>9</v>
      </c>
      <c r="D50" s="11" t="str">
        <f>IF('[2]Panel Profiles'!C57&lt;&gt;"",CONCATENATE(ROUND('[2]Panel Profiles'!C57*2+25.4,0), "mm"),"")</f>
        <v>118mm</v>
      </c>
      <c r="E50" s="11" t="str">
        <f>IF('[2]Panel Profiles'!D57&lt;&gt;"",CONCATENATE(ROUND('[2]Panel Profiles'!D57*2+25.4,0), "mm"),"")</f>
        <v>119mm</v>
      </c>
      <c r="F50" s="12" t="s">
        <v>9</v>
      </c>
    </row>
    <row r="51" spans="1:6" ht="15.75" customHeight="1" x14ac:dyDescent="0.25">
      <c r="A51" s="32" t="str">
        <f>IF('[2]Panel Profiles'!A56&lt;&gt;"",'[2]Panel Profiles'!A56,"")</f>
        <v>PR248</v>
      </c>
      <c r="B51" s="32" t="str">
        <f>IF('[2]Panel Profiles'!B56&lt;&gt;"",'[2]Panel Profiles'!B56,"")</f>
        <v>PR322-25</v>
      </c>
      <c r="C51" s="33" t="s">
        <v>9</v>
      </c>
      <c r="D51" s="34" t="str">
        <f>IF('[2]Panel Profiles'!C56&lt;&gt;"",CONCATENATE(ROUND('[2]Panel Profiles'!C56*2+25.4,0), "mm"),"")</f>
        <v>92mm</v>
      </c>
      <c r="E51" s="34" t="str">
        <f>IF('[2]Panel Profiles'!D56&lt;&gt;"",CONCATENATE(ROUND('[2]Panel Profiles'!D56*2+25.4,0), "mm"),"")</f>
        <v>93mm</v>
      </c>
      <c r="F51" s="35" t="s">
        <v>9</v>
      </c>
    </row>
    <row r="52" spans="1:6" ht="15.75" customHeight="1" x14ac:dyDescent="0.25">
      <c r="A52" s="15" t="str">
        <f>IF('[2]Panel Profiles'!A25&lt;&gt;"",'[2]Panel Profiles'!A25,"")</f>
        <v>PR249</v>
      </c>
      <c r="B52" s="15" t="str">
        <f>IF('[2]Panel Profiles'!B25&lt;&gt;"",'[2]Panel Profiles'!B25,"")</f>
        <v>PR305-51</v>
      </c>
      <c r="C52" s="10" t="s">
        <v>9</v>
      </c>
      <c r="D52" s="11" t="str">
        <f>IF('[2]Panel Profiles'!C25&lt;&gt;"",CONCATENATE(ROUND('[2]Panel Profiles'!C25*2+25.4,0), "mm"),"")</f>
        <v>143mm</v>
      </c>
      <c r="E52" s="11" t="str">
        <f>IF('[2]Panel Profiles'!D25&lt;&gt;"",CONCATENATE(ROUND('[2]Panel Profiles'!D25*2+25.4,0), "mm"),"")</f>
        <v>144mm</v>
      </c>
      <c r="F52" s="12" t="s">
        <v>9</v>
      </c>
    </row>
    <row r="53" spans="1:6" ht="15.75" customHeight="1" x14ac:dyDescent="0.25">
      <c r="A53" s="32" t="str">
        <f>IF('[2]Panel Profiles'!A58&lt;&gt;"",LEFT('[2]Panel Profiles'!A58,8),"")</f>
        <v>PR250</v>
      </c>
      <c r="B53" s="32" t="str">
        <f>IF('[2]Panel Profiles'!B58&lt;&gt;"",'[2]Panel Profiles'!B58,"")</f>
        <v>PR323-32</v>
      </c>
      <c r="C53" s="33" t="s">
        <v>9</v>
      </c>
      <c r="D53" s="34" t="str">
        <f>IF('[2]Panel Profiles'!C58&lt;&gt;"",CONCATENATE(ROUND('[2]Panel Profiles'!C58*2+25.4,0), "mm"),"")</f>
        <v>105mm</v>
      </c>
      <c r="E53" s="34" t="str">
        <f>IF('[2]Panel Profiles'!D58&lt;&gt;"",CONCATENATE(ROUND('[2]Panel Profiles'!D58*2+25.4,0), "mm"),"")</f>
        <v>107mm</v>
      </c>
      <c r="F53" s="35" t="s">
        <v>9</v>
      </c>
    </row>
    <row r="54" spans="1:6" ht="15.75" customHeight="1" x14ac:dyDescent="0.25">
      <c r="A54" s="15" t="str">
        <f>IF('[2]Panel Profiles'!A64&lt;&gt;"",'[2]Panel Profiles'!A64,"")</f>
        <v>RVSCP400T21</v>
      </c>
      <c r="B54" s="15" t="str">
        <f>IF('[2]Panel Profiles'!B64&lt;&gt;"",'[2]Panel Profiles'!B64,"")</f>
        <v>PR324-10</v>
      </c>
      <c r="C54" s="10" t="s">
        <v>9</v>
      </c>
      <c r="D54" s="11" t="str">
        <f>IF('[2]Panel Profiles'!C64&lt;&gt;"",CONCATENATE(ROUND('[2]Panel Profiles'!C64*2+25.4,0), "mm"),"")</f>
        <v>67mm</v>
      </c>
      <c r="E54" s="11" t="str">
        <f>IF('[2]Panel Profiles'!D64&lt;&gt;"",CONCATENATE(ROUND('[2]Panel Profiles'!D64*2+25.4,0), "mm"),"")</f>
        <v>25mm</v>
      </c>
      <c r="F54" s="12" t="s">
        <v>9</v>
      </c>
    </row>
    <row r="55" spans="1:6" ht="15.75" customHeight="1" x14ac:dyDescent="0.25">
      <c r="A55" s="32" t="str">
        <f>IF('[2]Panel Profiles'!A67&lt;&gt;"",'[2]Panel Profiles'!A67,"")</f>
        <v>PR253</v>
      </c>
      <c r="B55" s="32" t="str">
        <f>IF('[2]Panel Profiles'!B67&lt;&gt;"",'[2]Panel Profiles'!B67,"")</f>
        <v>PR326-25</v>
      </c>
      <c r="C55" s="33" t="s">
        <v>9</v>
      </c>
      <c r="D55" s="34" t="str">
        <f>IF('[2]Panel Profiles'!C67&lt;&gt;"",CONCATENATE(ROUND('[2]Panel Profiles'!C67*2+25.4,0), "mm"),"")</f>
        <v>92mm</v>
      </c>
      <c r="E55" s="34" t="str">
        <f>IF('[2]Panel Profiles'!D67&lt;&gt;"",CONCATENATE(ROUND('[2]Panel Profiles'!D67*2+25.4,0), "mm"),"")</f>
        <v>92mm</v>
      </c>
      <c r="F55" s="35" t="s">
        <v>9</v>
      </c>
    </row>
    <row r="56" spans="1:6" ht="15.75" customHeight="1" x14ac:dyDescent="0.25">
      <c r="A56" s="15" t="str">
        <f>IF('[2]Panel Profiles'!A66&lt;&gt;"",'[2]Panel Profiles'!A66,"")</f>
        <v>PR254</v>
      </c>
      <c r="B56" s="15" t="str">
        <f>IF('[2]Panel Profiles'!B66&lt;&gt;"",'[2]Panel Profiles'!B66,"")</f>
        <v>PR326-19</v>
      </c>
      <c r="C56" s="10" t="s">
        <v>9</v>
      </c>
      <c r="D56" s="11" t="str">
        <f>IF('[2]Panel Profiles'!C66&lt;&gt;"",CONCATENATE(ROUND('[2]Panel Profiles'!C66*2+25.4,0), "mm"),"")</f>
        <v>79mm</v>
      </c>
      <c r="E56" s="11" t="str">
        <f>IF('[2]Panel Profiles'!D66&lt;&gt;"",CONCATENATE(ROUND('[2]Panel Profiles'!D66*2+25.4,0), "mm"),"")</f>
        <v>79mm</v>
      </c>
      <c r="F56" s="12" t="s">
        <v>9</v>
      </c>
    </row>
    <row r="57" spans="1:6" ht="15.75" customHeight="1" x14ac:dyDescent="0.25">
      <c r="A57" s="32" t="str">
        <f>IF('[2]Panel Profiles'!A65&lt;&gt;"",'[2]Panel Profiles'!A65,"")</f>
        <v>PR251</v>
      </c>
      <c r="B57" s="32" t="str">
        <f>IF('[2]Panel Profiles'!B65&lt;&gt;"",'[2]Panel Profiles'!B65,"")</f>
        <v>PR325-25</v>
      </c>
      <c r="C57" s="33" t="s">
        <v>9</v>
      </c>
      <c r="D57" s="34" t="str">
        <f>IF('[2]Panel Profiles'!C65&lt;&gt;"",CONCATENATE(ROUND('[2]Panel Profiles'!C65*2+25.4,0), "mm"),"")</f>
        <v>93mm</v>
      </c>
      <c r="E57" s="34" t="str">
        <f>IF('[2]Panel Profiles'!D65&lt;&gt;"",CONCATENATE(ROUND('[2]Panel Profiles'!D65*2+25.4,0), "mm"),"")</f>
        <v>105mm</v>
      </c>
      <c r="F57" s="35" t="s">
        <v>9</v>
      </c>
    </row>
    <row r="58" spans="1:6" ht="15.75" customHeight="1" x14ac:dyDescent="0.25">
      <c r="A58" s="15" t="str">
        <f>IF('[2]Panel Profiles'!A27&lt;&gt;"",'[2]Panel Profiles'!A27,"")</f>
        <v>PR255</v>
      </c>
      <c r="B58" s="15" t="str">
        <f>IF('[2]Panel Profiles'!B27&lt;&gt;"",'[2]Panel Profiles'!B27,"")</f>
        <v>PR306-32</v>
      </c>
      <c r="C58" s="10" t="s">
        <v>9</v>
      </c>
      <c r="D58" s="11" t="str">
        <f>IF('[2]Panel Profiles'!C27&lt;&gt;"",CONCATENATE(ROUND('[2]Panel Profiles'!C27*2+25.4,0), "mm"),"")</f>
        <v>105mm</v>
      </c>
      <c r="E58" s="11" t="str">
        <f>IF('[2]Panel Profiles'!D27&lt;&gt;"",CONCATENATE(ROUND('[2]Panel Profiles'!D27*2+25.4,0), "mm"),"")</f>
        <v>107mm</v>
      </c>
      <c r="F58" s="12" t="s">
        <v>9</v>
      </c>
    </row>
    <row r="59" spans="1:6" ht="15.75" customHeight="1" x14ac:dyDescent="0.25">
      <c r="A59" s="32" t="str">
        <f>IF('[2]Panel Profiles'!A70&lt;&gt;"",'[2]Panel Profiles'!A70,"")</f>
        <v>PR258</v>
      </c>
      <c r="B59" s="32" t="str">
        <f>IF('[2]Panel Profiles'!B70&lt;&gt;"",'[2]Panel Profiles'!B70,"")</f>
        <v>PR327-25</v>
      </c>
      <c r="C59" s="33" t="s">
        <v>9</v>
      </c>
      <c r="D59" s="34" t="str">
        <f>IF('[2]Panel Profiles'!C70&lt;&gt;"",CONCATENATE(ROUND('[2]Panel Profiles'!C70*2+25.4,0), "mm"),"")</f>
        <v>92mm</v>
      </c>
      <c r="E59" s="34" t="str">
        <f>IF('[2]Panel Profiles'!D70&lt;&gt;"",CONCATENATE(ROUND('[2]Panel Profiles'!D70*2+25.4,0), "mm"),"")</f>
        <v>92mm</v>
      </c>
      <c r="F59" s="35" t="s">
        <v>9</v>
      </c>
    </row>
    <row r="60" spans="1:6" ht="15.75" customHeight="1" x14ac:dyDescent="0.25">
      <c r="A60" s="15" t="str">
        <f>IF('[2]Panel Profiles'!A69&lt;&gt;"",'[2]Panel Profiles'!A69,"")</f>
        <v>PR259</v>
      </c>
      <c r="B60" s="15" t="str">
        <f>IF('[2]Panel Profiles'!B69&lt;&gt;"",'[2]Panel Profiles'!B69,"")</f>
        <v>PR327-19</v>
      </c>
      <c r="C60" s="10" t="s">
        <v>9</v>
      </c>
      <c r="D60" s="11" t="str">
        <f>IF('[2]Panel Profiles'!C69&lt;&gt;"",CONCATENATE(ROUND('[2]Panel Profiles'!C69*2+25.4,0), "mm"),"")</f>
        <v>80mm</v>
      </c>
      <c r="E60" s="11" t="str">
        <f>IF('[2]Panel Profiles'!D69&lt;&gt;"",CONCATENATE(ROUND('[2]Panel Profiles'!D69*2+25.4,0), "mm"),"")</f>
        <v>80mm</v>
      </c>
      <c r="F60" s="12" t="s">
        <v>9</v>
      </c>
    </row>
    <row r="61" spans="1:6" ht="15.75" customHeight="1" x14ac:dyDescent="0.25">
      <c r="A61" s="32" t="str">
        <f>IF('[2]Panel Profiles'!A68&lt;&gt;"",'[2]Panel Profiles'!A68,"")</f>
        <v>PR252</v>
      </c>
      <c r="B61" s="32" t="str">
        <f>IF('[2]Panel Profiles'!B68&lt;&gt;"",'[2]Panel Profiles'!B68,"")</f>
        <v>PR326-32</v>
      </c>
      <c r="C61" s="33" t="s">
        <v>9</v>
      </c>
      <c r="D61" s="34" t="str">
        <f>IF('[2]Panel Profiles'!C68&lt;&gt;"",CONCATENATE(ROUND('[2]Panel Profiles'!C68*2+25.4,0), "mm"),"")</f>
        <v>105mm</v>
      </c>
      <c r="E61" s="34" t="str">
        <f>IF('[2]Panel Profiles'!D68&lt;&gt;"",CONCATENATE(ROUND('[2]Panel Profiles'!D68*2+25.4,0), "mm"),"")</f>
        <v>105mm</v>
      </c>
      <c r="F61" s="35" t="s">
        <v>9</v>
      </c>
    </row>
    <row r="62" spans="1:6" ht="15.75" customHeight="1" x14ac:dyDescent="0.25">
      <c r="A62" s="15" t="str">
        <f>IF('[2]Panel Profiles'!A71&lt;&gt;"",'[2]Panel Profiles'!A71,"")</f>
        <v>PR257</v>
      </c>
      <c r="B62" s="15" t="str">
        <f>IF('[2]Panel Profiles'!B71&lt;&gt;"",'[2]Panel Profiles'!B71,"")</f>
        <v>PR327-32</v>
      </c>
      <c r="C62" s="10" t="str">
        <f>IF('[2]Panel Profiles'!C71&lt;&gt;"",CONCATENATE(ROUND('[2]Panel Profiles'!C71*2+25.4,0), "mm"),"")</f>
        <v>105mm</v>
      </c>
      <c r="D62" s="11" t="s">
        <v>9</v>
      </c>
      <c r="E62" s="11" t="str">
        <f>IF('[2]Panel Profiles'!D71&lt;&gt;"",CONCATENATE(ROUND('[2]Panel Profiles'!D71*2+25.4,0), "mm"),"")</f>
        <v>105mm</v>
      </c>
      <c r="F62" s="12" t="s">
        <v>9</v>
      </c>
    </row>
    <row r="63" spans="1:6" ht="15.75" customHeight="1" x14ac:dyDescent="0.25">
      <c r="A63" s="32" t="str">
        <f>IF('[2]Panel Profiles'!A72&lt;&gt;"",'[2]Panel Profiles'!A72,"")</f>
        <v>PR260</v>
      </c>
      <c r="B63" s="32" t="str">
        <f>IF('[2]Panel Profiles'!B72&lt;&gt;"",'[2]Panel Profiles'!B72,"")</f>
        <v>PR328-32</v>
      </c>
      <c r="C63" s="33" t="str">
        <f>IF('[2]Panel Profiles'!C72&lt;&gt;"",CONCATENATE(ROUND('[2]Panel Profiles'!C72*2+25.4,0), "mm"),"")</f>
        <v>105mm</v>
      </c>
      <c r="D63" s="34" t="s">
        <v>9</v>
      </c>
      <c r="E63" s="34" t="str">
        <f>IF('[2]Panel Profiles'!D72&lt;&gt;"",CONCATENATE(ROUND('[2]Panel Profiles'!D72*2+25.4,0), "mm"),"")</f>
        <v>107mm</v>
      </c>
      <c r="F63" s="35" t="s">
        <v>9</v>
      </c>
    </row>
    <row r="64" spans="1:6" ht="15.75" customHeight="1" x14ac:dyDescent="0.25">
      <c r="A64" s="15" t="str">
        <f>IF('[2]Panel Profiles'!A21&lt;&gt;"",'[2]Panel Profiles'!A21,"")</f>
        <v>PR262</v>
      </c>
      <c r="B64" s="15" t="str">
        <f>IF('[2]Panel Profiles'!B21&lt;&gt;"",'[2]Panel Profiles'!B21,"")</f>
        <v>PR304-51</v>
      </c>
      <c r="C64" s="10" t="s">
        <v>9</v>
      </c>
      <c r="D64" s="11" t="str">
        <f>IF('[2]Panel Profiles'!C21&lt;&gt;"",CONCATENATE(ROUND('[2]Panel Profiles'!C21*2+25.4,0), "mm"),"")</f>
        <v>143mm</v>
      </c>
      <c r="E64" s="11" t="str">
        <f>IF('[2]Panel Profiles'!D21&lt;&gt;"",CONCATENATE(ROUND('[2]Panel Profiles'!D21*2+25.4,0), "mm"),"")</f>
        <v>144mm</v>
      </c>
      <c r="F64" s="12" t="s">
        <v>9</v>
      </c>
    </row>
    <row r="65" spans="1:6" ht="15.75" customHeight="1" x14ac:dyDescent="0.25">
      <c r="A65" s="32" t="str">
        <f>IF('[2]Panel Profiles'!A75&lt;&gt;"",'[2]Panel Profiles'!A75,"")</f>
        <v>PR264</v>
      </c>
      <c r="B65" s="32" t="str">
        <f>IF('[2]Panel Profiles'!B75&lt;&gt;"",'[2]Panel Profiles'!B75,"")</f>
        <v>PR330-38</v>
      </c>
      <c r="C65" s="33" t="s">
        <v>9</v>
      </c>
      <c r="D65" s="34" t="str">
        <f>IF('[2]Panel Profiles'!C75&lt;&gt;"",CONCATENATE(ROUND('[2]Panel Profiles'!C75*2+25.4,0), "mm"),"")</f>
        <v>118mm</v>
      </c>
      <c r="E65" s="34" t="str">
        <f>IF('[2]Panel Profiles'!D75&lt;&gt;"",CONCATENATE(ROUND('[2]Panel Profiles'!D75*2+25.4,0), "mm"),"")</f>
        <v>119mm</v>
      </c>
      <c r="F65" s="35" t="s">
        <v>9</v>
      </c>
    </row>
    <row r="66" spans="1:6" ht="15.75" customHeight="1" x14ac:dyDescent="0.25">
      <c r="A66" s="15" t="str">
        <f>IF('[2]Panel Profiles'!A74&lt;&gt;"",'[2]Panel Profiles'!A74,"")</f>
        <v>PR265</v>
      </c>
      <c r="B66" s="15" t="str">
        <f>IF('[2]Panel Profiles'!B74&lt;&gt;"",'[2]Panel Profiles'!B74,"")</f>
        <v>PR330-32</v>
      </c>
      <c r="C66" s="10" t="s">
        <v>9</v>
      </c>
      <c r="D66" s="11" t="str">
        <f>IF('[2]Panel Profiles'!C74&lt;&gt;"",CONCATENATE(ROUND('[2]Panel Profiles'!C74*2+25.4,0), "mm"),"")</f>
        <v>105mm</v>
      </c>
      <c r="E66" s="11" t="str">
        <f>IF('[2]Panel Profiles'!D74&lt;&gt;"",CONCATENATE(ROUND('[2]Panel Profiles'!D74*2+25.4,0), "mm"),"")</f>
        <v>106mm</v>
      </c>
      <c r="F66" s="12" t="s">
        <v>9</v>
      </c>
    </row>
    <row r="67" spans="1:6" ht="15.75" customHeight="1" x14ac:dyDescent="0.25">
      <c r="A67" s="32" t="str">
        <f>IF('[2]Panel Profiles'!A73&lt;&gt;"",'[2]Panel Profiles'!A73,"")</f>
        <v>PR261</v>
      </c>
      <c r="B67" s="32" t="str">
        <f>IF('[2]Panel Profiles'!B73&lt;&gt;"",'[2]Panel Profiles'!B73,"")</f>
        <v>PR329-19</v>
      </c>
      <c r="C67" s="33" t="s">
        <v>9</v>
      </c>
      <c r="D67" s="34" t="str">
        <f>IF('[2]Panel Profiles'!C73&lt;&gt;"",CONCATENATE(ROUND('[2]Panel Profiles'!C73*2+25.4,0), "mm"),"")</f>
        <v>79mm</v>
      </c>
      <c r="E67" s="34" t="str">
        <f>IF('[2]Panel Profiles'!D73&lt;&gt;"",CONCATENATE(ROUND('[2]Panel Profiles'!D73*2+25.4,0), "mm"),"")</f>
        <v>87mm</v>
      </c>
      <c r="F67" s="35" t="s">
        <v>9</v>
      </c>
    </row>
    <row r="68" spans="1:6" ht="15.75" customHeight="1" x14ac:dyDescent="0.25">
      <c r="A68" s="15" t="str">
        <f>IF('[2]Panel Profiles'!A76&lt;&gt;"",'[2]Panel Profiles'!A76,"")</f>
        <v>PR263</v>
      </c>
      <c r="B68" s="15" t="str">
        <f>IF('[2]Panel Profiles'!B76&lt;&gt;"",'[2]Panel Profiles'!B76,"")</f>
        <v>PR330-51</v>
      </c>
      <c r="C68" s="10" t="s">
        <v>9</v>
      </c>
      <c r="D68" s="11" t="str">
        <f>IF('[2]Panel Profiles'!C76&lt;&gt;"",CONCATENATE(ROUND('[2]Panel Profiles'!C76*2+25.4,0), "mm"),"")</f>
        <v>143mm</v>
      </c>
      <c r="E68" s="11" t="str">
        <f>IF('[2]Panel Profiles'!D76&lt;&gt;"",CONCATENATE(ROUND('[2]Panel Profiles'!D76*2+25.4,0), "mm"),"")</f>
        <v>144mm</v>
      </c>
      <c r="F68" s="12" t="s">
        <v>9</v>
      </c>
    </row>
    <row r="69" spans="1:6" ht="15.75" customHeight="1" x14ac:dyDescent="0.25">
      <c r="A69" s="32" t="str">
        <f>IF('[2]Panel Profiles'!A77&lt;&gt;"",'[2]Panel Profiles'!A77,"")</f>
        <v>PR266</v>
      </c>
      <c r="B69" s="32" t="str">
        <f>IF('[2]Panel Profiles'!B77&lt;&gt;"",'[2]Panel Profiles'!B77,"")</f>
        <v>PR331-38</v>
      </c>
      <c r="C69" s="33" t="s">
        <v>9</v>
      </c>
      <c r="D69" s="34" t="str">
        <f>IF('[2]Panel Profiles'!C77&lt;&gt;"",CONCATENATE(ROUND('[2]Panel Profiles'!C77*2+25.4,0), "mm"),"")</f>
        <v>118mm</v>
      </c>
      <c r="E69" s="34" t="str">
        <f>IF('[2]Panel Profiles'!D77&lt;&gt;"",CONCATENATE(ROUND('[2]Panel Profiles'!D77*2+25.4,0), "mm"),"")</f>
        <v>118mm</v>
      </c>
      <c r="F69" s="35" t="s">
        <v>9</v>
      </c>
    </row>
    <row r="70" spans="1:6" ht="15.75" customHeight="1" x14ac:dyDescent="0.25">
      <c r="A70" s="15" t="str">
        <f>IF('[2]Panel Profiles'!A78&lt;&gt;"",'[2]Panel Profiles'!A78,"")</f>
        <v>PR267</v>
      </c>
      <c r="B70" s="15" t="str">
        <f>IF('[2]Panel Profiles'!B78&lt;&gt;"",'[2]Panel Profiles'!B78,"")</f>
        <v>PR332-25</v>
      </c>
      <c r="C70" s="10" t="s">
        <v>9</v>
      </c>
      <c r="D70" s="11" t="str">
        <f>IF('[2]Panel Profiles'!C78&lt;&gt;"",CONCATENATE(ROUND('[2]Panel Profiles'!C78*2+25.4,0), "mm"),"")</f>
        <v>92mm</v>
      </c>
      <c r="E70" s="11" t="str">
        <f>IF('[2]Panel Profiles'!D78&lt;&gt;"",CONCATENATE(ROUND('[2]Panel Profiles'!D78*2+25.4,0), "mm"),"")</f>
        <v>92mm</v>
      </c>
      <c r="F70" s="12" t="s">
        <v>9</v>
      </c>
    </row>
    <row r="71" spans="1:6" ht="15.75" customHeight="1" x14ac:dyDescent="0.25">
      <c r="A71" s="32" t="str">
        <f>IF('[2]Panel Profiles'!A52&lt;&gt;"",'[2]Panel Profiles'!A52,"")</f>
        <v>PR269</v>
      </c>
      <c r="B71" s="32" t="str">
        <f>IF('[2]Panel Profiles'!B52&lt;&gt;"",'[2]Panel Profiles'!B52,"")</f>
        <v>PR320-25</v>
      </c>
      <c r="C71" s="33" t="str">
        <f>IF('[2]Panel Profiles'!C52&lt;&gt;"",CONCATENATE(ROUND('[2]Panel Profiles'!C52*2+25.4,0), "mm"),"")</f>
        <v>92mm</v>
      </c>
      <c r="D71" s="34" t="s">
        <v>9</v>
      </c>
      <c r="E71" s="34" t="str">
        <f>IF('[2]Panel Profiles'!D52&lt;&gt;"",CONCATENATE(ROUND('[2]Panel Profiles'!D52*2+25.4,0), "mm"),"")</f>
        <v>94mm</v>
      </c>
      <c r="F71" s="35" t="s">
        <v>9</v>
      </c>
    </row>
    <row r="72" spans="1:6" ht="15.75" customHeight="1" x14ac:dyDescent="0.25">
      <c r="A72" s="15" t="str">
        <f>IF('[2]Panel Profiles'!A54&lt;&gt;"",'[2]Panel Profiles'!A54,"")</f>
        <v>PR270</v>
      </c>
      <c r="B72" s="15" t="str">
        <f>IF('[2]Panel Profiles'!B54&lt;&gt;"",'[2]Panel Profiles'!B54,"")</f>
        <v>PR320-44</v>
      </c>
      <c r="C72" s="10" t="str">
        <f>IF('[2]Panel Profiles'!C54&lt;&gt;"",CONCATENATE(ROUND('[2]Panel Profiles'!C54*2+25.4,0), "mm"),"")</f>
        <v>130mm</v>
      </c>
      <c r="D72" s="11" t="s">
        <v>9</v>
      </c>
      <c r="E72" s="11" t="str">
        <f>IF('[2]Panel Profiles'!D54&lt;&gt;"",CONCATENATE(ROUND('[2]Panel Profiles'!D54*2+25.4,0), "mm"),"")</f>
        <v>132mm</v>
      </c>
      <c r="F72" s="12" t="s">
        <v>9</v>
      </c>
    </row>
    <row r="73" spans="1:6" ht="15.75" customHeight="1" x14ac:dyDescent="0.25">
      <c r="A73" s="32" t="str">
        <f>IF('[2]Panel Profiles'!A38&lt;&gt;"",'[2]Panel Profiles'!A38,"")</f>
        <v>PR271</v>
      </c>
      <c r="B73" s="32" t="str">
        <f>IF('[2]Panel Profiles'!B38&lt;&gt;"",'[2]Panel Profiles'!B38,"")</f>
        <v>PR310-25</v>
      </c>
      <c r="C73" s="33" t="s">
        <v>9</v>
      </c>
      <c r="D73" s="34" t="str">
        <f>IF('[2]Panel Profiles'!C38&lt;&gt;"",CONCATENATE(ROUND('[2]Panel Profiles'!C38*2+25.4,0), "mm"),"")</f>
        <v>92mm</v>
      </c>
      <c r="E73" s="34" t="str">
        <f>IF('[2]Panel Profiles'!D38&lt;&gt;"",CONCATENATE(ROUND('[2]Panel Profiles'!D38*2+25.4,0), "mm"),"")</f>
        <v>94mm</v>
      </c>
      <c r="F73" s="35" t="s">
        <v>9</v>
      </c>
    </row>
    <row r="74" spans="1:6" ht="15.75" customHeight="1" x14ac:dyDescent="0.25">
      <c r="A74" s="15" t="str">
        <f>IF('[2]Panel Profiles'!A24&lt;&gt;"",'[2]Panel Profiles'!A24,"")</f>
        <v>PR272</v>
      </c>
      <c r="B74" s="15" t="str">
        <f>IF('[2]Panel Profiles'!B24&lt;&gt;"",'[2]Panel Profiles'!B24,"")</f>
        <v>PR305-38</v>
      </c>
      <c r="C74" s="10" t="s">
        <v>9</v>
      </c>
      <c r="D74" s="11" t="str">
        <f>IF('[2]Panel Profiles'!C24&lt;&gt;"",CONCATENATE(ROUND('[2]Panel Profiles'!C24*2+25.4,0), "mm"),"")</f>
        <v>118mm</v>
      </c>
      <c r="E74" s="11" t="str">
        <f>IF('[2]Panel Profiles'!D24&lt;&gt;"",CONCATENATE(ROUND('[2]Panel Profiles'!D24*2+25.4,0), "mm"),"")</f>
        <v>119mm</v>
      </c>
      <c r="F74" s="12" t="s">
        <v>9</v>
      </c>
    </row>
    <row r="75" spans="1:6" ht="15.75" customHeight="1" x14ac:dyDescent="0.25">
      <c r="A75" s="32" t="str">
        <f>IF('[2]Panel Profiles'!A59&lt;&gt;"",LEFT('[2]Panel Profiles'!A59,20),"")</f>
        <v>RVSCP400T10</v>
      </c>
      <c r="B75" s="32" t="str">
        <f>IF('[2]Panel Profiles'!B59&lt;&gt;"",'[2]Panel Profiles'!B59,"")</f>
        <v>PR324-10</v>
      </c>
      <c r="C75" s="33" t="str">
        <f>IF('[2]Panel Profiles'!C59&lt;&gt;"",CONCATENATE(ROUND('[2]Panel Profiles'!C59*2+25.4,0), "mm"),"")</f>
        <v>60mm</v>
      </c>
      <c r="D75" s="34" t="s">
        <v>9</v>
      </c>
      <c r="E75" s="34" t="s">
        <v>9</v>
      </c>
      <c r="F75" s="35" t="s">
        <v>9</v>
      </c>
    </row>
    <row r="76" spans="1:6" ht="15.75" customHeight="1" x14ac:dyDescent="0.25">
      <c r="A76" s="15" t="str">
        <f>IF('[2]Panel Profiles'!A60&lt;&gt;"",LEFT('[2]Panel Profiles'!A60,20),"")</f>
        <v>RVSCP400T12</v>
      </c>
      <c r="B76" s="15" t="str">
        <f>IF('[2]Panel Profiles'!B60&lt;&gt;"",'[2]Panel Profiles'!B60,"")</f>
        <v>PR324-10</v>
      </c>
      <c r="C76" s="10" t="s">
        <v>9</v>
      </c>
      <c r="D76" s="11" t="s">
        <v>9</v>
      </c>
      <c r="E76" s="11" t="s">
        <v>9</v>
      </c>
      <c r="F76" s="12" t="str">
        <f>IF('[2]Panel Profiles'!C60&lt;&gt;"",CONCATENATE(ROUND('[2]Panel Profiles'!C60*2+25.4,0), "mm at 12mm Thick"),"")</f>
        <v>64mm at 12mm Thick</v>
      </c>
    </row>
    <row r="77" spans="1:6" ht="15.75" customHeight="1" x14ac:dyDescent="0.25">
      <c r="A77" s="32" t="str">
        <f>IF('[2]Panel Profiles'!A61&lt;&gt;"",LEFT('[2]Panel Profiles'!A61,20),"")</f>
        <v>RVSCP400T15</v>
      </c>
      <c r="B77" s="32" t="str">
        <f>IF('[2]Panel Profiles'!B61&lt;&gt;"",'[2]Panel Profiles'!B61,"")</f>
        <v>PR324-10</v>
      </c>
      <c r="C77" s="33" t="s">
        <v>9</v>
      </c>
      <c r="D77" s="34" t="s">
        <v>9</v>
      </c>
      <c r="E77" s="34" t="s">
        <v>9</v>
      </c>
      <c r="F77" s="35" t="str">
        <f>IF('[2]Panel Profiles'!C61&lt;&gt;"",CONCATENATE(ROUND('[2]Panel Profiles'!C61*2+25.4,0), "mm at 15mm Thick"),"")</f>
        <v>67mm at 15mm Thick</v>
      </c>
    </row>
    <row r="78" spans="1:6" ht="15.75" customHeight="1" x14ac:dyDescent="0.25">
      <c r="A78" s="15" t="str">
        <f>IF('[2]Panel Profiles'!A62&lt;&gt;"",LEFT('[2]Panel Profiles'!A62,20),"")</f>
        <v>RVSCP400T16</v>
      </c>
      <c r="B78" s="15" t="str">
        <f>IF('[2]Panel Profiles'!B62&lt;&gt;"",'[2]Panel Profiles'!B62,"")</f>
        <v>PR324-10</v>
      </c>
      <c r="C78" s="10" t="s">
        <v>9</v>
      </c>
      <c r="D78" s="11" t="str">
        <f>IF('[2]Panel Profiles'!C62&lt;&gt;"",CONCATENATE(ROUND('[2]Panel Profiles'!C62*2+25.4,0), "mm"),"")</f>
        <v>67mm</v>
      </c>
      <c r="E78" s="11" t="s">
        <v>9</v>
      </c>
      <c r="F78" s="12" t="s">
        <v>9</v>
      </c>
    </row>
    <row r="79" spans="1:6" ht="15.75" customHeight="1" thickBot="1" x14ac:dyDescent="0.3">
      <c r="A79" s="36" t="str">
        <f>IF('[2]Panel Profiles'!A63&lt;&gt;"",LEFT('[2]Panel Profiles'!A63,20),"")</f>
        <v>RVSCP400T18</v>
      </c>
      <c r="B79" s="36" t="str">
        <f>IF('[2]Panel Profiles'!B63&lt;&gt;"",'[2]Panel Profiles'!B63,"")</f>
        <v>PR324-10</v>
      </c>
      <c r="C79" s="37" t="s">
        <v>9</v>
      </c>
      <c r="D79" s="38" t="s">
        <v>9</v>
      </c>
      <c r="E79" s="38" t="s">
        <v>9</v>
      </c>
      <c r="F79" s="39" t="str">
        <f>IF('[2]Panel Profiles'!C63&lt;&gt;"",CONCATENATE(ROUND('[2]Panel Profiles'!C63*2+25.4,0), "mm at 21mm Thick"),"")</f>
        <v>67mm at 21mm Thick</v>
      </c>
    </row>
    <row r="80" spans="1:6" ht="15.75" customHeight="1" x14ac:dyDescent="0.25">
      <c r="A80"/>
      <c r="B80"/>
      <c r="C80"/>
      <c r="D80"/>
    </row>
    <row r="81" spans="1:4" ht="15.75" customHeight="1" x14ac:dyDescent="0.25">
      <c r="A81"/>
      <c r="B81"/>
      <c r="C81"/>
      <c r="D81"/>
    </row>
    <row r="82" spans="1:4" ht="15.75" customHeight="1" x14ac:dyDescent="0.25">
      <c r="A82"/>
      <c r="B82"/>
      <c r="C82"/>
      <c r="D82"/>
    </row>
    <row r="83" spans="1:4" ht="15.75" customHeight="1" x14ac:dyDescent="0.25">
      <c r="A83"/>
      <c r="B83"/>
      <c r="C83"/>
      <c r="D83"/>
    </row>
    <row r="84" spans="1:4" ht="15.75" customHeight="1" x14ac:dyDescent="0.25">
      <c r="A84"/>
      <c r="B84"/>
      <c r="C84"/>
      <c r="D84"/>
    </row>
    <row r="85" spans="1:4" ht="15.75" customHeight="1" x14ac:dyDescent="0.25">
      <c r="A85"/>
      <c r="B85"/>
      <c r="C85"/>
      <c r="D85"/>
    </row>
    <row r="86" spans="1:4" ht="15.75" customHeight="1" x14ac:dyDescent="0.25">
      <c r="A86"/>
      <c r="B86"/>
      <c r="C86"/>
      <c r="D86"/>
    </row>
    <row r="87" spans="1:4" ht="15.75" customHeight="1" x14ac:dyDescent="0.25">
      <c r="A87"/>
      <c r="B87"/>
      <c r="C87"/>
      <c r="D87"/>
    </row>
    <row r="88" spans="1:4" ht="15.75" customHeight="1" x14ac:dyDescent="0.25">
      <c r="A88"/>
      <c r="B88"/>
      <c r="C88"/>
      <c r="D88"/>
    </row>
  </sheetData>
  <sheetProtection password="C9AD" sheet="1" objects="1" scenarios="1" selectLockedCells="1"/>
  <mergeCells count="3">
    <mergeCell ref="A1:F1"/>
    <mergeCell ref="A2:B2"/>
    <mergeCell ref="C2:F2"/>
  </mergeCells>
  <conditionalFormatting sqref="C4:F79">
    <cfRule type="expression" dxfId="159" priority="1" stopIfTrue="1">
      <formula>C4="N/A"</formula>
    </cfRule>
    <cfRule type="expression" dxfId="158" priority="2" stopIfTrue="1">
      <formula>C4&lt;&gt;"N/A"</formula>
    </cfRule>
  </conditionalFormatting>
  <printOptions horizontalCentered="1" verticalCentered="1"/>
  <pageMargins left="0.25" right="0.25" top="0.25" bottom="0.25" header="0.5" footer="0.5"/>
  <pageSetup scale="6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N140"/>
  <sheetViews>
    <sheetView workbookViewId="0">
      <pane ySplit="3" topLeftCell="A4" activePane="bottomLeft" state="frozen"/>
      <selection pane="bottomLeft" sqref="A1:D1"/>
    </sheetView>
  </sheetViews>
  <sheetFormatPr defaultRowHeight="15.75" x14ac:dyDescent="0.25"/>
  <cols>
    <col min="1" max="4" width="15.625" style="6" customWidth="1"/>
  </cols>
  <sheetData>
    <row r="1" spans="1:4" ht="20.100000000000001" customHeight="1" thickBot="1" x14ac:dyDescent="0.3">
      <c r="A1" s="167" t="s">
        <v>222</v>
      </c>
      <c r="B1" s="167"/>
      <c r="C1" s="167"/>
      <c r="D1" s="167"/>
    </row>
    <row r="2" spans="1:4" ht="16.5" customHeight="1" thickBot="1" x14ac:dyDescent="0.3">
      <c r="A2" s="163" t="s">
        <v>10</v>
      </c>
      <c r="B2" s="163"/>
      <c r="C2" s="163" t="s">
        <v>11</v>
      </c>
      <c r="D2" s="163"/>
    </row>
    <row r="3" spans="1:4" ht="15.75" customHeight="1" thickBot="1" x14ac:dyDescent="0.3">
      <c r="A3" s="16" t="s">
        <v>3</v>
      </c>
      <c r="B3" s="17" t="s">
        <v>4</v>
      </c>
      <c r="C3" s="16" t="s">
        <v>3</v>
      </c>
      <c r="D3" s="17" t="s">
        <v>4</v>
      </c>
    </row>
    <row r="4" spans="1:4" ht="15.75" customHeight="1" x14ac:dyDescent="0.25">
      <c r="A4" s="122" t="str">
        <f>IF('[1]Drawer Front Profiles'!$C3=10,'[1]Drawer Front Profiles'!$A3)</f>
        <v>246RP</v>
      </c>
      <c r="B4" s="123" t="str">
        <f>IF('[1]Drawer Front Profiles'!$C3=10,'[1]Drawer Front Profiles'!$B3,"")</f>
        <v>300-19RP</v>
      </c>
      <c r="C4" s="122" t="str">
        <f>IF('[1]Drawer Front Profiles'!$C67=15,'[1]Drawer Front Profiles'!$A67,"")</f>
        <v>222RP</v>
      </c>
      <c r="D4" s="123" t="str">
        <f>IF('[1]Drawer Front Profiles'!$C67=15,'[1]Drawer Front Profiles'!$B67,"")</f>
        <v>319-10RP</v>
      </c>
    </row>
    <row r="5" spans="1:4" ht="15.75" customHeight="1" x14ac:dyDescent="0.25">
      <c r="A5" s="122" t="str">
        <f>IF('[1]Drawer Front Profiles'!$C4=10,'[1]Drawer Front Profiles'!$A4)</f>
        <v>215RP</v>
      </c>
      <c r="B5" s="123" t="str">
        <f>IF('[1]Drawer Front Profiles'!$C4=10,'[1]Drawer Front Profiles'!$B4,"")</f>
        <v>300-25RP</v>
      </c>
      <c r="C5" s="136" t="str">
        <f>IF('[1]Drawer Front Profiles'!$C68=15,'[1]Drawer Front Profiles'!$A68,"")</f>
        <v>269RP</v>
      </c>
      <c r="D5" s="137" t="str">
        <f>IF('[1]Drawer Front Profiles'!$C68=15,'[1]Drawer Front Profiles'!$B68,"")</f>
        <v>320-25RP</v>
      </c>
    </row>
    <row r="6" spans="1:4" ht="15.75" customHeight="1" x14ac:dyDescent="0.25">
      <c r="A6" s="122" t="str">
        <f>IF('[1]Drawer Front Profiles'!$C5=10,'[1]Drawer Front Profiles'!$A5)</f>
        <v>201RP</v>
      </c>
      <c r="B6" s="123" t="str">
        <f>IF('[1]Drawer Front Profiles'!$C5=10,'[1]Drawer Front Profiles'!$B5,"")</f>
        <v>300-32RP</v>
      </c>
      <c r="C6" s="122" t="str">
        <f>IF('[1]Drawer Front Profiles'!$C69=15,'[1]Drawer Front Profiles'!$A69,"")</f>
        <v>223RP</v>
      </c>
      <c r="D6" s="123" t="str">
        <f>IF('[1]Drawer Front Profiles'!$C69=15,'[1]Drawer Front Profiles'!$B69,"")</f>
        <v>320-32RP</v>
      </c>
    </row>
    <row r="7" spans="1:4" ht="15.75" customHeight="1" x14ac:dyDescent="0.25">
      <c r="A7" s="122" t="str">
        <f>IF('[1]Drawer Front Profiles'!$C6=10,'[1]Drawer Front Profiles'!$A6)</f>
        <v>N/A</v>
      </c>
      <c r="B7" s="123" t="str">
        <f>IF('[1]Drawer Front Profiles'!$C6=10,'[1]Drawer Front Profiles'!$B6,"")</f>
        <v>300-38RP</v>
      </c>
      <c r="C7" s="136" t="str">
        <f>IF('[1]Drawer Front Profiles'!$C70=15,'[1]Drawer Front Profiles'!$A70,"")</f>
        <v>270RP</v>
      </c>
      <c r="D7" s="137" t="str">
        <f>IF('[1]Drawer Front Profiles'!$C70=15,'[1]Drawer Front Profiles'!$B70,"")</f>
        <v>320-44RP</v>
      </c>
    </row>
    <row r="8" spans="1:4" ht="15.75" customHeight="1" x14ac:dyDescent="0.25">
      <c r="A8" s="122" t="str">
        <f>IF('[1]Drawer Front Profiles'!$C7=10,'[1]Drawer Front Profiles'!$A7)</f>
        <v>N/A</v>
      </c>
      <c r="B8" s="123" t="str">
        <f>IF('[1]Drawer Front Profiles'!$C7=10,'[1]Drawer Front Profiles'!$B7,"")</f>
        <v>300-44RP</v>
      </c>
      <c r="C8" s="136" t="str">
        <f>IF('[1]Drawer Front Profiles'!$C71=15,'[1]Drawer Front Profiles'!$A71,"")</f>
        <v>230RP</v>
      </c>
      <c r="D8" s="137" t="str">
        <f>IF('[1]Drawer Front Profiles'!$C71=15,'[1]Drawer Front Profiles'!$B71,"")</f>
        <v>321-32RP</v>
      </c>
    </row>
    <row r="9" spans="1:4" ht="15.75" customHeight="1" x14ac:dyDescent="0.25">
      <c r="A9" s="122" t="str">
        <f>IF('[1]Drawer Front Profiles'!$C8=10,'[1]Drawer Front Profiles'!$A8)</f>
        <v>N/A</v>
      </c>
      <c r="B9" s="123" t="str">
        <f>IF('[1]Drawer Front Profiles'!$C8=10,'[1]Drawer Front Profiles'!$B8,"")</f>
        <v>300-51RP</v>
      </c>
      <c r="C9" s="136" t="str">
        <f>IF('[1]Drawer Front Profiles'!$C72=15,'[1]Drawer Front Profiles'!$A72,"")</f>
        <v/>
      </c>
      <c r="D9" s="137" t="str">
        <f>IF('[1]Drawer Front Profiles'!$C72=15,'[1]Drawer Front Profiles'!$B72,"")</f>
        <v/>
      </c>
    </row>
    <row r="10" spans="1:4" ht="15.75" customHeight="1" x14ac:dyDescent="0.25">
      <c r="A10" s="136" t="str">
        <f>IF('[1]Drawer Front Profiles'!$C9=10,'[1]Drawer Front Profiles'!$A9)</f>
        <v>224RP</v>
      </c>
      <c r="B10" s="137" t="str">
        <f>IF('[1]Drawer Front Profiles'!$C9=10,'[1]Drawer Front Profiles'!$B9,"")</f>
        <v>301-06RP</v>
      </c>
      <c r="C10" s="122" t="str">
        <f>IF('[1]Drawer Front Profiles'!$C87=15,'[1]Drawer Front Profiles'!$A87,"")</f>
        <v/>
      </c>
      <c r="D10" s="123" t="str">
        <f>IF('[1]Drawer Front Profiles'!$C87=15,'[1]Drawer Front Profiles'!$B87,"")</f>
        <v/>
      </c>
    </row>
    <row r="11" spans="1:4" ht="15.75" customHeight="1" x14ac:dyDescent="0.25">
      <c r="A11" s="136" t="str">
        <f>IF('[1]Drawer Front Profiles'!$C10=10,'[1]Drawer Front Profiles'!$A10)</f>
        <v>207RP</v>
      </c>
      <c r="B11" s="137" t="str">
        <f>IF('[1]Drawer Front Profiles'!$C10=10,'[1]Drawer Front Profiles'!$B10,"")</f>
        <v>301-13RP</v>
      </c>
      <c r="C11" s="136" t="str">
        <f>IF('[1]Drawer Front Profiles'!$C88=15,'[1]Drawer Front Profiles'!$A88,"")</f>
        <v/>
      </c>
      <c r="D11" s="137" t="str">
        <f>IF('[1]Drawer Front Profiles'!$C88=15,'[1]Drawer Front Profiles'!$B88,"")</f>
        <v/>
      </c>
    </row>
    <row r="12" spans="1:4" ht="15.75" customHeight="1" x14ac:dyDescent="0.25">
      <c r="A12" s="136" t="str">
        <f>IF('[1]Drawer Front Profiles'!$C11=10,'[1]Drawer Front Profiles'!$A11)</f>
        <v>206RP</v>
      </c>
      <c r="B12" s="137" t="str">
        <f>IF('[1]Drawer Front Profiles'!$C11=10,'[1]Drawer Front Profiles'!$B11,"")</f>
        <v>301-19RP</v>
      </c>
      <c r="C12" s="122" t="str">
        <f>IF('[1]Drawer Front Profiles'!$C89=15,'[1]Drawer Front Profiles'!$A89,"")</f>
        <v/>
      </c>
      <c r="D12" s="123" t="str">
        <f>IF('[1]Drawer Front Profiles'!$C89=15,'[1]Drawer Front Profiles'!$B89,"")</f>
        <v/>
      </c>
    </row>
    <row r="13" spans="1:4" ht="15.75" customHeight="1" x14ac:dyDescent="0.25">
      <c r="A13" s="136" t="str">
        <f>IF('[1]Drawer Front Profiles'!$C12=10,'[1]Drawer Front Profiles'!$A12)</f>
        <v>204RP</v>
      </c>
      <c r="B13" s="137" t="str">
        <f>IF('[1]Drawer Front Profiles'!$C12=10,'[1]Drawer Front Profiles'!$B12,"")</f>
        <v>301-25RP</v>
      </c>
      <c r="C13" s="122"/>
      <c r="D13" s="123"/>
    </row>
    <row r="14" spans="1:4" ht="15.75" customHeight="1" x14ac:dyDescent="0.25">
      <c r="A14" s="136" t="str">
        <f>IF('[1]Drawer Front Profiles'!$C13=10,'[1]Drawer Front Profiles'!$A13)</f>
        <v>219RP</v>
      </c>
      <c r="B14" s="137" t="str">
        <f>IF('[1]Drawer Front Profiles'!$C13=10,'[1]Drawer Front Profiles'!$B13,"")</f>
        <v>301-32RP</v>
      </c>
      <c r="C14" s="122"/>
      <c r="D14" s="123"/>
    </row>
    <row r="15" spans="1:4" ht="15.75" customHeight="1" x14ac:dyDescent="0.25">
      <c r="A15" s="122" t="str">
        <f>IF('[1]Drawer Front Profiles'!$C14=10,'[1]Drawer Front Profiles'!$A14)</f>
        <v>N/A</v>
      </c>
      <c r="B15" s="123" t="str">
        <f>IF('[1]Drawer Front Profiles'!$C14=10,'[1]Drawer Front Profiles'!$B14,"")</f>
        <v>302-13RP</v>
      </c>
      <c r="C15" s="122"/>
      <c r="D15" s="123"/>
    </row>
    <row r="16" spans="1:4" ht="15.75" customHeight="1" x14ac:dyDescent="0.25">
      <c r="A16" s="122" t="str">
        <f>IF('[1]Drawer Front Profiles'!$C15=10,'[1]Drawer Front Profiles'!$A15)</f>
        <v>N/A</v>
      </c>
      <c r="B16" s="123" t="str">
        <f>IF('[1]Drawer Front Profiles'!$C15=10,'[1]Drawer Front Profiles'!$B15,"")</f>
        <v>302-19RP</v>
      </c>
      <c r="C16" s="122"/>
      <c r="D16" s="123"/>
    </row>
    <row r="17" spans="1:4" ht="15.75" customHeight="1" x14ac:dyDescent="0.25">
      <c r="A17" s="122" t="str">
        <f>IF('[1]Drawer Front Profiles'!$C16=10,'[1]Drawer Front Profiles'!$A16)</f>
        <v>209RP</v>
      </c>
      <c r="B17" s="123" t="str">
        <f>IF('[1]Drawer Front Profiles'!$C16=10,'[1]Drawer Front Profiles'!$B16,"")</f>
        <v>302-25RP</v>
      </c>
      <c r="C17" s="122"/>
      <c r="D17" s="123"/>
    </row>
    <row r="18" spans="1:4" ht="15.75" customHeight="1" x14ac:dyDescent="0.25">
      <c r="A18" s="122" t="str">
        <f>IF('[1]Drawer Front Profiles'!$C17=10,'[1]Drawer Front Profiles'!$A17)</f>
        <v>203RP</v>
      </c>
      <c r="B18" s="123" t="str">
        <f>IF('[1]Drawer Front Profiles'!$C17=10,'[1]Drawer Front Profiles'!$B17,"")</f>
        <v>302-32RP</v>
      </c>
      <c r="C18" s="122"/>
      <c r="D18" s="123"/>
    </row>
    <row r="19" spans="1:4" ht="15.75" customHeight="1" x14ac:dyDescent="0.25">
      <c r="A19" s="122" t="str">
        <f>IF('[1]Drawer Front Profiles'!$C18=10,'[1]Drawer Front Profiles'!$A18)</f>
        <v>240RP</v>
      </c>
      <c r="B19" s="123" t="str">
        <f>IF('[1]Drawer Front Profiles'!$C18=10,'[1]Drawer Front Profiles'!$B18,"")</f>
        <v>302-38RP</v>
      </c>
      <c r="C19" s="122"/>
      <c r="D19" s="123"/>
    </row>
    <row r="20" spans="1:4" ht="15.75" customHeight="1" x14ac:dyDescent="0.25">
      <c r="A20" s="122" t="str">
        <f>IF('[1]Drawer Front Profiles'!$C19=10,'[1]Drawer Front Profiles'!$A19)</f>
        <v>229RP</v>
      </c>
      <c r="B20" s="123" t="str">
        <f>IF('[1]Drawer Front Profiles'!$C19=10,'[1]Drawer Front Profiles'!$B19,"")</f>
        <v>302-44RP</v>
      </c>
      <c r="C20" s="122"/>
      <c r="D20" s="123"/>
    </row>
    <row r="21" spans="1:4" ht="15.75" customHeight="1" x14ac:dyDescent="0.25">
      <c r="A21" s="122" t="str">
        <f>IF('[1]Drawer Front Profiles'!$C20=10,'[1]Drawer Front Profiles'!$A20)</f>
        <v>218RP</v>
      </c>
      <c r="B21" s="123" t="str">
        <f>IF('[1]Drawer Front Profiles'!$C20=10,'[1]Drawer Front Profiles'!$B20,"")</f>
        <v>302-51RP</v>
      </c>
      <c r="C21" s="122"/>
      <c r="D21" s="123"/>
    </row>
    <row r="22" spans="1:4" ht="15.75" customHeight="1" x14ac:dyDescent="0.25">
      <c r="A22" s="136" t="str">
        <f>IF('[1]Drawer Front Profiles'!$C21=10,'[1]Drawer Front Profiles'!$A21)</f>
        <v>211RP</v>
      </c>
      <c r="B22" s="137" t="str">
        <f>IF('[1]Drawer Front Profiles'!$C21=10,'[1]Drawer Front Profiles'!$B21,"")</f>
        <v>303-25RP</v>
      </c>
      <c r="C22" s="122"/>
      <c r="D22" s="123"/>
    </row>
    <row r="23" spans="1:4" ht="15.75" customHeight="1" x14ac:dyDescent="0.25">
      <c r="A23" s="136" t="str">
        <f>IF('[1]Drawer Front Profiles'!$C22=10,'[1]Drawer Front Profiles'!$A22)</f>
        <v>202RP</v>
      </c>
      <c r="B23" s="137" t="str">
        <f>IF('[1]Drawer Front Profiles'!$C22=10,'[1]Drawer Front Profiles'!$B22,"")</f>
        <v>303-32RP</v>
      </c>
      <c r="C23" s="122"/>
      <c r="D23" s="123"/>
    </row>
    <row r="24" spans="1:4" ht="15.75" customHeight="1" x14ac:dyDescent="0.25">
      <c r="A24" s="136" t="str">
        <f>IF('[1]Drawer Front Profiles'!$C23=10,'[1]Drawer Front Profiles'!$A23)</f>
        <v>N/A</v>
      </c>
      <c r="B24" s="137" t="str">
        <f>IF('[1]Drawer Front Profiles'!$C23=10,'[1]Drawer Front Profiles'!$B23,"")</f>
        <v>303-38RP</v>
      </c>
      <c r="C24" s="122"/>
      <c r="D24" s="123"/>
    </row>
    <row r="25" spans="1:4" ht="15.75" customHeight="1" x14ac:dyDescent="0.25">
      <c r="A25" s="136" t="str">
        <f>IF('[1]Drawer Front Profiles'!$C24=10,'[1]Drawer Front Profiles'!$A24)</f>
        <v>N/A</v>
      </c>
      <c r="B25" s="137" t="str">
        <f>IF('[1]Drawer Front Profiles'!$C24=10,'[1]Drawer Front Profiles'!$B24,"")</f>
        <v>303-44RP</v>
      </c>
      <c r="C25" s="122"/>
      <c r="D25" s="123"/>
    </row>
    <row r="26" spans="1:4" ht="15.75" customHeight="1" x14ac:dyDescent="0.25">
      <c r="A26" s="136" t="str">
        <f>IF('[1]Drawer Front Profiles'!$C25=10,'[1]Drawer Front Profiles'!$A25)</f>
        <v>N/A</v>
      </c>
      <c r="B26" s="137" t="str">
        <f>IF('[1]Drawer Front Profiles'!$C25=10,'[1]Drawer Front Profiles'!$B25,"")</f>
        <v>304-19RP</v>
      </c>
      <c r="C26" s="122"/>
      <c r="D26" s="123"/>
    </row>
    <row r="27" spans="1:4" ht="15.75" customHeight="1" x14ac:dyDescent="0.25">
      <c r="A27" s="122" t="str">
        <f>IF('[1]Drawer Front Profiles'!$C26=10,'[1]Drawer Front Profiles'!$A26)</f>
        <v>228RP</v>
      </c>
      <c r="B27" s="123" t="str">
        <f>IF('[1]Drawer Front Profiles'!$C26=10,'[1]Drawer Front Profiles'!$B26,"")</f>
        <v>304-25RP</v>
      </c>
      <c r="C27" s="122"/>
      <c r="D27" s="123"/>
    </row>
    <row r="28" spans="1:4" ht="15.75" customHeight="1" x14ac:dyDescent="0.25">
      <c r="A28" s="122" t="str">
        <f>IF('[1]Drawer Front Profiles'!$C27=10,'[1]Drawer Front Profiles'!$A27)</f>
        <v>227RP</v>
      </c>
      <c r="B28" s="123" t="str">
        <f>IF('[1]Drawer Front Profiles'!$C27=10,'[1]Drawer Front Profiles'!$B27,"")</f>
        <v>304-32RP</v>
      </c>
      <c r="C28" s="122"/>
      <c r="D28" s="123"/>
    </row>
    <row r="29" spans="1:4" ht="15.75" customHeight="1" x14ac:dyDescent="0.25">
      <c r="A29" s="122" t="str">
        <f>IF('[1]Drawer Front Profiles'!$C28=10,'[1]Drawer Front Profiles'!$A28)</f>
        <v>236RP</v>
      </c>
      <c r="B29" s="123" t="str">
        <f>IF('[1]Drawer Front Profiles'!$C28=10,'[1]Drawer Front Profiles'!$B28,"")</f>
        <v>304-38RP</v>
      </c>
      <c r="C29" s="122"/>
      <c r="D29" s="123"/>
    </row>
    <row r="30" spans="1:4" ht="15.75" customHeight="1" x14ac:dyDescent="0.25">
      <c r="A30" s="122" t="str">
        <f>IF('[1]Drawer Front Profiles'!$C29=10,'[1]Drawer Front Profiles'!$A29)</f>
        <v>262RP</v>
      </c>
      <c r="B30" s="123" t="str">
        <f>IF('[1]Drawer Front Profiles'!$C29=10,'[1]Drawer Front Profiles'!$B29,"")</f>
        <v>304-51RP</v>
      </c>
      <c r="C30" s="122"/>
      <c r="D30" s="123"/>
    </row>
    <row r="31" spans="1:4" ht="15.75" customHeight="1" x14ac:dyDescent="0.25">
      <c r="A31" s="122" t="str">
        <f>IF('[1]Drawer Front Profiles'!$C30=10,'[1]Drawer Front Profiles'!$A30)</f>
        <v>208RP</v>
      </c>
      <c r="B31" s="123" t="str">
        <f>IF('[1]Drawer Front Profiles'!$C30=10,'[1]Drawer Front Profiles'!$B30,"")</f>
        <v>305-19RP</v>
      </c>
      <c r="C31" s="122"/>
      <c r="D31" s="123"/>
    </row>
    <row r="32" spans="1:4" ht="15.75" customHeight="1" x14ac:dyDescent="0.25">
      <c r="A32" s="136" t="str">
        <f>IF('[1]Drawer Front Profiles'!$C31=10,'[1]Drawer Front Profiles'!$A31)</f>
        <v>N/A</v>
      </c>
      <c r="B32" s="137" t="str">
        <f>IF('[1]Drawer Front Profiles'!$C31=10,'[1]Drawer Front Profiles'!$B31,"")</f>
        <v>305-25RP</v>
      </c>
      <c r="C32" s="122"/>
      <c r="D32" s="123"/>
    </row>
    <row r="33" spans="1:4" ht="15.75" customHeight="1" x14ac:dyDescent="0.25">
      <c r="A33" s="136" t="str">
        <f>IF('[1]Drawer Front Profiles'!$C32=10,'[1]Drawer Front Profiles'!$A32)</f>
        <v>205RP</v>
      </c>
      <c r="B33" s="137" t="str">
        <f>IF('[1]Drawer Front Profiles'!$C32=10,'[1]Drawer Front Profiles'!$B32,"")</f>
        <v>305-32RP</v>
      </c>
      <c r="C33" s="124"/>
      <c r="D33" s="124"/>
    </row>
    <row r="34" spans="1:4" ht="15.75" customHeight="1" x14ac:dyDescent="0.25">
      <c r="A34" s="136" t="str">
        <f>IF('[1]Drawer Front Profiles'!$C33=10,'[1]Drawer Front Profiles'!$A33)</f>
        <v>272RP</v>
      </c>
      <c r="B34" s="137" t="str">
        <f>IF('[1]Drawer Front Profiles'!$C33=10,'[1]Drawer Front Profiles'!$B33,"")</f>
        <v>305-38RP</v>
      </c>
      <c r="C34" s="124"/>
      <c r="D34" s="124"/>
    </row>
    <row r="35" spans="1:4" ht="15.75" customHeight="1" x14ac:dyDescent="0.25">
      <c r="A35" s="136" t="str">
        <f>IF('[1]Drawer Front Profiles'!$C34=10,'[1]Drawer Front Profiles'!$A34)</f>
        <v>249RP</v>
      </c>
      <c r="B35" s="137" t="str">
        <f>IF('[1]Drawer Front Profiles'!$C34=10,'[1]Drawer Front Profiles'!$B34,"")</f>
        <v>305-51RP</v>
      </c>
      <c r="C35" s="124"/>
      <c r="D35" s="124"/>
    </row>
    <row r="36" spans="1:4" ht="15.75" customHeight="1" x14ac:dyDescent="0.25">
      <c r="A36" s="136" t="str">
        <f>IF('[1]Drawer Front Profiles'!$C35=10,'[1]Drawer Front Profiles'!$A35)</f>
        <v>N/A</v>
      </c>
      <c r="B36" s="137" t="str">
        <f>IF('[1]Drawer Front Profiles'!$C35=10,'[1]Drawer Front Profiles'!$B35,"")</f>
        <v>306-19RP</v>
      </c>
      <c r="C36" s="124"/>
      <c r="D36" s="124"/>
    </row>
    <row r="37" spans="1:4" ht="15.75" customHeight="1" x14ac:dyDescent="0.25">
      <c r="A37" s="122" t="str">
        <f>IF('[1]Drawer Front Profiles'!$C36=10,'[1]Drawer Front Profiles'!$A36)</f>
        <v>210RP</v>
      </c>
      <c r="B37" s="123" t="str">
        <f>IF('[1]Drawer Front Profiles'!$C36=10,'[1]Drawer Front Profiles'!$B36,"")</f>
        <v>306-25RP</v>
      </c>
      <c r="C37" s="124"/>
      <c r="D37" s="124"/>
    </row>
    <row r="38" spans="1:4" ht="15.75" customHeight="1" x14ac:dyDescent="0.25">
      <c r="A38" s="122" t="str">
        <f>IF('[1]Drawer Front Profiles'!$C37=10,'[1]Drawer Front Profiles'!$A37)</f>
        <v>255RP</v>
      </c>
      <c r="B38" s="123" t="str">
        <f>IF('[1]Drawer Front Profiles'!$C37=10,'[1]Drawer Front Profiles'!$B37,"")</f>
        <v>306-32RP</v>
      </c>
      <c r="C38" s="124"/>
      <c r="D38" s="124"/>
    </row>
    <row r="39" spans="1:4" ht="15.75" customHeight="1" x14ac:dyDescent="0.25">
      <c r="A39" s="122" t="str">
        <f>IF('[1]Drawer Front Profiles'!$C38=10,'[1]Drawer Front Profiles'!$A38)</f>
        <v>N/A</v>
      </c>
      <c r="B39" s="123" t="str">
        <f>IF('[1]Drawer Front Profiles'!$C38=10,'[1]Drawer Front Profiles'!$B38,"")</f>
        <v>307-19RP</v>
      </c>
      <c r="C39" s="124"/>
      <c r="D39" s="124"/>
    </row>
    <row r="40" spans="1:4" ht="15.75" customHeight="1" x14ac:dyDescent="0.25">
      <c r="A40" s="136" t="str">
        <f>IF('[1]Drawer Front Profiles'!$C39=10,'[1]Drawer Front Profiles'!$A39)</f>
        <v>212RP</v>
      </c>
      <c r="B40" s="137" t="str">
        <f>IF('[1]Drawer Front Profiles'!$C39=10,'[1]Drawer Front Profiles'!$B39,"")</f>
        <v>307-25RP</v>
      </c>
      <c r="C40" s="124"/>
      <c r="D40" s="124"/>
    </row>
    <row r="41" spans="1:4" ht="15.75" customHeight="1" x14ac:dyDescent="0.25">
      <c r="A41" s="136" t="str">
        <f>IF('[1]Drawer Front Profiles'!$C40=10,'[1]Drawer Front Profiles'!$A40)</f>
        <v>241RP</v>
      </c>
      <c r="B41" s="137" t="str">
        <f>IF('[1]Drawer Front Profiles'!$C40=10,'[1]Drawer Front Profiles'!$B40,"")</f>
        <v>307-32RP</v>
      </c>
      <c r="C41" s="124"/>
      <c r="D41" s="124"/>
    </row>
    <row r="42" spans="1:4" ht="15.75" customHeight="1" x14ac:dyDescent="0.25">
      <c r="A42" s="136" t="str">
        <f>IF('[1]Drawer Front Profiles'!$C41=10,'[1]Drawer Front Profiles'!$A41)</f>
        <v>N/A</v>
      </c>
      <c r="B42" s="137" t="str">
        <f>IF('[1]Drawer Front Profiles'!$C41=10,'[1]Drawer Front Profiles'!$B41,"")</f>
        <v>308-03RP</v>
      </c>
      <c r="C42" s="125"/>
      <c r="D42" s="124"/>
    </row>
    <row r="43" spans="1:4" ht="15.75" customHeight="1" x14ac:dyDescent="0.25">
      <c r="A43" s="136" t="str">
        <f>IF('[1]Drawer Front Profiles'!$C41=10,'[1]Drawer Front Profiles'!$A42)</f>
        <v>N/A</v>
      </c>
      <c r="B43" s="137" t="str">
        <f>IF('[1]Drawer Front Profiles'!$C41=10,'[1]Drawer Front Profiles'!$B42,"")</f>
        <v>308-05RP</v>
      </c>
      <c r="C43" s="124"/>
      <c r="D43" s="124"/>
    </row>
    <row r="44" spans="1:4" ht="15.75" customHeight="1" x14ac:dyDescent="0.25">
      <c r="A44" s="122" t="str">
        <f>IF('[1]Drawer Front Profiles'!$C43=10,'[1]Drawer Front Profiles'!$A43)</f>
        <v>235RP</v>
      </c>
      <c r="B44" s="123" t="str">
        <f>IF('[1]Drawer Front Profiles'!$C43=10,'[1]Drawer Front Profiles'!$B43,"")</f>
        <v>308-06RP</v>
      </c>
      <c r="C44" s="124"/>
      <c r="D44" s="124"/>
    </row>
    <row r="45" spans="1:4" ht="15.75" customHeight="1" x14ac:dyDescent="0.25">
      <c r="A45" s="122" t="str">
        <f>IF('[1]Drawer Front Profiles'!$C44=10,'[1]Drawer Front Profiles'!$A44)</f>
        <v>234RP</v>
      </c>
      <c r="B45" s="123" t="str">
        <f>IF('[1]Drawer Front Profiles'!$C44=10,'[1]Drawer Front Profiles'!$B44,"")</f>
        <v>308-13RP</v>
      </c>
      <c r="C45" s="124"/>
      <c r="D45" s="124"/>
    </row>
    <row r="46" spans="1:4" ht="15.75" customHeight="1" x14ac:dyDescent="0.25">
      <c r="A46" s="122" t="str">
        <f>IF('[1]Drawer Front Profiles'!$C45=10,'[1]Drawer Front Profiles'!$A45)</f>
        <v>233RP</v>
      </c>
      <c r="B46" s="123" t="str">
        <f>IF('[1]Drawer Front Profiles'!$C45=10,'[1]Drawer Front Profiles'!$B45,"")</f>
        <v>308-19RP</v>
      </c>
      <c r="C46" s="124"/>
      <c r="D46" s="124"/>
    </row>
    <row r="47" spans="1:4" ht="15.75" customHeight="1" x14ac:dyDescent="0.25">
      <c r="A47" s="122" t="str">
        <f>IF('[1]Drawer Front Profiles'!$C46=10,'[1]Drawer Front Profiles'!$A46)</f>
        <v>232RP</v>
      </c>
      <c r="B47" s="123" t="str">
        <f>IF('[1]Drawer Front Profiles'!$C46=10,'[1]Drawer Front Profiles'!$B46,"")</f>
        <v>308-25RP</v>
      </c>
      <c r="C47" s="124"/>
      <c r="D47" s="124"/>
    </row>
    <row r="48" spans="1:4" ht="15.75" customHeight="1" x14ac:dyDescent="0.25">
      <c r="A48" s="122" t="str">
        <f>IF('[1]Drawer Front Profiles'!$C47=10,'[1]Drawer Front Profiles'!$A47)</f>
        <v>231RP</v>
      </c>
      <c r="B48" s="123" t="str">
        <f>IF('[1]Drawer Front Profiles'!$C47=10,'[1]Drawer Front Profiles'!$B47,"")</f>
        <v>308-32RP</v>
      </c>
      <c r="C48" s="124"/>
      <c r="D48" s="124"/>
    </row>
    <row r="49" spans="1:4" ht="15.75" customHeight="1" x14ac:dyDescent="0.25">
      <c r="A49" s="122" t="str">
        <f>IF('[1]Drawer Front Profiles'!$C48=10,'[1]Drawer Front Profiles'!$A48)</f>
        <v>213RP</v>
      </c>
      <c r="B49" s="123" t="str">
        <f>IF('[1]Drawer Front Profiles'!$C48=10,'[1]Drawer Front Profiles'!$B48,"")</f>
        <v>309-13RP</v>
      </c>
      <c r="C49" s="124"/>
      <c r="D49" s="124"/>
    </row>
    <row r="50" spans="1:4" ht="15.75" customHeight="1" x14ac:dyDescent="0.25">
      <c r="A50" s="122" t="str">
        <f>IF('[1]Drawer Front Profiles'!$C49=10,'[1]Drawer Front Profiles'!$A49)</f>
        <v>N/A</v>
      </c>
      <c r="B50" s="123" t="str">
        <f>IF('[1]Drawer Front Profiles'!$C49=10,'[1]Drawer Front Profiles'!$B49,"")</f>
        <v>309-19RP</v>
      </c>
      <c r="C50" s="124"/>
      <c r="D50" s="124"/>
    </row>
    <row r="51" spans="1:4" ht="15.75" customHeight="1" x14ac:dyDescent="0.25">
      <c r="A51" s="136" t="str">
        <f>IF('[1]Drawer Front Profiles'!$C50=10,'[1]Drawer Front Profiles'!$A50)</f>
        <v>239RP</v>
      </c>
      <c r="B51" s="137" t="str">
        <f>IF('[1]Drawer Front Profiles'!$C50=10,'[1]Drawer Front Profiles'!$B50,"")</f>
        <v>309-25RP</v>
      </c>
      <c r="C51" s="124"/>
      <c r="D51" s="124"/>
    </row>
    <row r="52" spans="1:4" ht="15.75" customHeight="1" x14ac:dyDescent="0.25">
      <c r="A52" s="136" t="str">
        <f>IF('[1]Drawer Front Profiles'!$C51=10,'[1]Drawer Front Profiles'!$A51)</f>
        <v>238RP</v>
      </c>
      <c r="B52" s="137" t="str">
        <f>IF('[1]Drawer Front Profiles'!$C51=10,'[1]Drawer Front Profiles'!$B51,"")</f>
        <v>309-32RP</v>
      </c>
      <c r="C52" s="124"/>
      <c r="D52" s="124"/>
    </row>
    <row r="53" spans="1:4" ht="15.75" customHeight="1" x14ac:dyDescent="0.25">
      <c r="A53" s="136" t="str">
        <f>IF('[1]Drawer Front Profiles'!$C52=10,'[1]Drawer Front Profiles'!$A52)</f>
        <v>271RP</v>
      </c>
      <c r="B53" s="137" t="str">
        <f>IF('[1]Drawer Front Profiles'!$C52=10,'[1]Drawer Front Profiles'!$B52,"")</f>
        <v>310-25RP</v>
      </c>
      <c r="C53" s="124"/>
      <c r="D53" s="124"/>
    </row>
    <row r="54" spans="1:4" ht="15.75" customHeight="1" x14ac:dyDescent="0.25">
      <c r="A54" s="136" t="str">
        <f>IF('[1]Drawer Front Profiles'!$C53=10,'[1]Drawer Front Profiles'!$A53)</f>
        <v>243RP</v>
      </c>
      <c r="B54" s="137" t="str">
        <f>IF('[1]Drawer Front Profiles'!$C53=10,'[1]Drawer Front Profiles'!$B53,"")</f>
        <v>310-32RP</v>
      </c>
      <c r="C54" s="124"/>
      <c r="D54" s="124"/>
    </row>
    <row r="55" spans="1:4" ht="15.75" customHeight="1" x14ac:dyDescent="0.25">
      <c r="A55" s="122" t="str">
        <f>IF('[1]Drawer Front Profiles'!$C54=10,'[1]Drawer Front Profiles'!$A54)</f>
        <v>220RP</v>
      </c>
      <c r="B55" s="123" t="str">
        <f>IF('[1]Drawer Front Profiles'!$C54=10,'[1]Drawer Front Profiles'!$B54,"")</f>
        <v>311-25RP</v>
      </c>
      <c r="C55" s="124"/>
      <c r="D55" s="124"/>
    </row>
    <row r="56" spans="1:4" ht="15.75" customHeight="1" x14ac:dyDescent="0.25">
      <c r="A56" s="122" t="str">
        <f>IF('[1]Drawer Front Profiles'!$C55=10,'[1]Drawer Front Profiles'!$A55)</f>
        <v>214RP</v>
      </c>
      <c r="B56" s="123" t="str">
        <f>IF('[1]Drawer Front Profiles'!$C55=10,'[1]Drawer Front Profiles'!$B55,"")</f>
        <v>312-32RP</v>
      </c>
      <c r="C56" s="124"/>
      <c r="D56" s="124"/>
    </row>
    <row r="57" spans="1:4" ht="15.75" customHeight="1" x14ac:dyDescent="0.25">
      <c r="A57" s="136" t="str">
        <f>IF('[1]Drawer Front Profiles'!$C56=10,'[1]Drawer Front Profiles'!$A56)</f>
        <v>242RP</v>
      </c>
      <c r="B57" s="137" t="str">
        <f>IF('[1]Drawer Front Profiles'!$C56=10,'[1]Drawer Front Profiles'!$B56,"")</f>
        <v>312-38RP</v>
      </c>
      <c r="C57" s="124"/>
      <c r="D57" s="124"/>
    </row>
    <row r="58" spans="1:4" ht="15.75" customHeight="1" x14ac:dyDescent="0.25">
      <c r="A58" s="122" t="str">
        <f>IF('[1]Drawer Front Profiles'!$C57=10,'[1]Drawer Front Profiles'!$A57)</f>
        <v>217RP</v>
      </c>
      <c r="B58" s="123" t="str">
        <f>IF('[1]Drawer Front Profiles'!$C57=10,'[1]Drawer Front Profiles'!$B57,"")</f>
        <v>313-13RP</v>
      </c>
      <c r="C58" s="124"/>
      <c r="D58" s="124"/>
    </row>
    <row r="59" spans="1:4" ht="15.75" customHeight="1" x14ac:dyDescent="0.25">
      <c r="A59" s="122" t="str">
        <f>IF('[1]Drawer Front Profiles'!$C58=10,'[1]Drawer Front Profiles'!$A58)</f>
        <v>237RP</v>
      </c>
      <c r="B59" s="123" t="str">
        <f>IF('[1]Drawer Front Profiles'!$C58=10,'[1]Drawer Front Profiles'!$B58,"")</f>
        <v>314-06RP</v>
      </c>
      <c r="C59" s="124"/>
      <c r="D59" s="124"/>
    </row>
    <row r="60" spans="1:4" ht="15.75" customHeight="1" x14ac:dyDescent="0.25">
      <c r="A60" s="136" t="str">
        <f>IF('[1]Drawer Front Profiles'!$C59=10,'[1]Drawer Front Profiles'!$A59)</f>
        <v>244RP</v>
      </c>
      <c r="B60" s="137" t="str">
        <f>IF('[1]Drawer Front Profiles'!$C59=10,'[1]Drawer Front Profiles'!$B59,"")</f>
        <v>315-19RP</v>
      </c>
      <c r="C60" s="124"/>
      <c r="D60" s="124"/>
    </row>
    <row r="61" spans="1:4" ht="15.75" customHeight="1" x14ac:dyDescent="0.25">
      <c r="A61" s="122" t="str">
        <f>IF('[1]Drawer Front Profiles'!$C60=10,'[1]Drawer Front Profiles'!$A60)</f>
        <v>216RP</v>
      </c>
      <c r="B61" s="123" t="str">
        <f>IF('[1]Drawer Front Profiles'!$C60=10,'[1]Drawer Front Profiles'!$B60,"")</f>
        <v>316-13RP</v>
      </c>
      <c r="C61" s="124"/>
      <c r="D61" s="124"/>
    </row>
    <row r="62" spans="1:4" ht="15.75" customHeight="1" x14ac:dyDescent="0.25">
      <c r="A62" s="136" t="str">
        <f>IF('[1]Drawer Front Profiles'!$C61=10,'[1]Drawer Front Profiles'!$A61)</f>
        <v>245RP</v>
      </c>
      <c r="B62" s="137" t="str">
        <f>IF('[1]Drawer Front Profiles'!$C61=10,'[1]Drawer Front Profiles'!$B61,"")</f>
        <v>316-25RP</v>
      </c>
      <c r="C62" s="124"/>
      <c r="D62" s="124"/>
    </row>
    <row r="63" spans="1:4" ht="15.75" customHeight="1" x14ac:dyDescent="0.25">
      <c r="A63" s="122" t="str">
        <f>IF('[1]Drawer Front Profiles'!$C62=10,'[1]Drawer Front Profiles'!$A62)</f>
        <v>N/A</v>
      </c>
      <c r="B63" s="123" t="str">
        <f>IF('[1]Drawer Front Profiles'!$C62=10,'[1]Drawer Front Profiles'!$B62,"")</f>
        <v>316-32RP</v>
      </c>
      <c r="C63" s="124"/>
      <c r="D63" s="124"/>
    </row>
    <row r="64" spans="1:4" ht="15.75" customHeight="1" x14ac:dyDescent="0.25">
      <c r="A64" s="122" t="str">
        <f>IF('[1]Drawer Front Profiles'!$C63=10,'[1]Drawer Front Profiles'!$A63)</f>
        <v>225RP</v>
      </c>
      <c r="B64" s="123" t="str">
        <f>IF('[1]Drawer Front Profiles'!$C63=10,'[1]Drawer Front Profiles'!$B63,"")</f>
        <v>317-25RP</v>
      </c>
      <c r="C64" s="124"/>
      <c r="D64" s="124"/>
    </row>
    <row r="65" spans="1:4" ht="15.75" customHeight="1" x14ac:dyDescent="0.25">
      <c r="A65" s="122" t="str">
        <f>IF('[1]Drawer Front Profiles'!$C64=10,'[1]Drawer Front Profiles'!$A64)</f>
        <v>N/A</v>
      </c>
      <c r="B65" s="123" t="str">
        <f>IF('[1]Drawer Front Profiles'!$C64=10,'[1]Drawer Front Profiles'!$B64,"")</f>
        <v>317-32RP</v>
      </c>
      <c r="C65" s="124"/>
      <c r="D65" s="124"/>
    </row>
    <row r="66" spans="1:4" ht="15.75" customHeight="1" x14ac:dyDescent="0.25">
      <c r="A66" s="136" t="str">
        <f>IF('[1]Drawer Front Profiles'!$C65=10,'[1]Drawer Front Profiles'!$A65)</f>
        <v>226RP</v>
      </c>
      <c r="B66" s="137" t="str">
        <f>IF('[1]Drawer Front Profiles'!$C65=10,'[1]Drawer Front Profiles'!$B65,"")</f>
        <v>317-38RP</v>
      </c>
      <c r="C66" s="124"/>
      <c r="D66" s="124"/>
    </row>
    <row r="67" spans="1:4" ht="15.75" customHeight="1" x14ac:dyDescent="0.25">
      <c r="A67" s="136" t="b">
        <f>IF('[1]Drawer Front Profiles'!$C66=10,'[1]Drawer Front Profiles'!$A66)</f>
        <v>0</v>
      </c>
      <c r="B67" s="137" t="str">
        <f>IF('[1]Drawer Front Profiles'!$C66=10,'[1]Drawer Front Profiles'!$B66,"")</f>
        <v/>
      </c>
      <c r="C67" s="124"/>
      <c r="D67" s="124"/>
    </row>
    <row r="68" spans="1:4" ht="15.75" customHeight="1" x14ac:dyDescent="0.25">
      <c r="A68" s="136" t="b">
        <f>IF('[1]Drawer Front Profiles'!$C67=10,'[1]Drawer Front Profiles'!$A67)</f>
        <v>0</v>
      </c>
      <c r="B68" s="137" t="str">
        <f>IF('[1]Drawer Front Profiles'!$C67=10,'[1]Drawer Front Profiles'!$B67,"")</f>
        <v/>
      </c>
      <c r="C68" s="124"/>
      <c r="D68" s="124"/>
    </row>
    <row r="69" spans="1:4" ht="15.75" customHeight="1" x14ac:dyDescent="0.25">
      <c r="A69" s="122" t="str">
        <f>IF('[1]Drawer Front Profiles'!$C74=10,'[1]Drawer Front Profiles'!$A74)</f>
        <v>247RP</v>
      </c>
      <c r="B69" s="123" t="str">
        <f>IF('[1]Drawer Front Profiles'!$C74=10,'[1]Drawer Front Profiles'!$B74,"")</f>
        <v>322-38RP</v>
      </c>
      <c r="C69" s="124"/>
      <c r="D69" s="124"/>
    </row>
    <row r="70" spans="1:4" ht="15.75" customHeight="1" x14ac:dyDescent="0.25">
      <c r="A70" s="122" t="str">
        <f>IF('[1]Drawer Front Profiles'!$C75=10,'[1]Drawer Front Profiles'!$A75)</f>
        <v>273RP</v>
      </c>
      <c r="B70" s="123" t="str">
        <f>IF('[1]Drawer Front Profiles'!$C75=10,'[1]Drawer Front Profiles'!$B75,"")</f>
        <v>323-25RP</v>
      </c>
      <c r="C70" s="124"/>
      <c r="D70" s="124"/>
    </row>
    <row r="71" spans="1:4" ht="15.75" customHeight="1" x14ac:dyDescent="0.25">
      <c r="A71" s="122" t="str">
        <f>IF('[1]Drawer Front Profiles'!$C76=10,'[1]Drawer Front Profiles'!$A76)</f>
        <v>250RP</v>
      </c>
      <c r="B71" s="123" t="str">
        <f>IF('[1]Drawer Front Profiles'!$C76=10,'[1]Drawer Front Profiles'!$B76,"")</f>
        <v>323-32RP</v>
      </c>
      <c r="C71" s="124"/>
      <c r="D71" s="124"/>
    </row>
    <row r="72" spans="1:4" ht="15.75" customHeight="1" x14ac:dyDescent="0.25">
      <c r="A72" s="136" t="str">
        <f>IF('[1]Drawer Front Profiles'!$C77=10,'[1]Drawer Front Profiles'!$A77)</f>
        <v>251RP</v>
      </c>
      <c r="B72" s="137" t="str">
        <f>IF('[1]Drawer Front Profiles'!$C77=10,'[1]Drawer Front Profiles'!$B77,"")</f>
        <v>325-25RP</v>
      </c>
      <c r="C72" s="124"/>
      <c r="D72" s="124"/>
    </row>
    <row r="73" spans="1:4" ht="15.75" customHeight="1" x14ac:dyDescent="0.25">
      <c r="A73" s="136" t="str">
        <f>IF('[1]Drawer Front Profiles'!$C78=10,'[1]Drawer Front Profiles'!$A78)</f>
        <v>254RP</v>
      </c>
      <c r="B73" s="137" t="str">
        <f>IF('[1]Drawer Front Profiles'!$C78=10,'[1]Drawer Front Profiles'!$B78,"")</f>
        <v>326-19RP</v>
      </c>
      <c r="C73" s="124"/>
      <c r="D73" s="124"/>
    </row>
    <row r="74" spans="1:4" ht="15.75" customHeight="1" x14ac:dyDescent="0.25">
      <c r="A74" s="122" t="str">
        <f>IF('[1]Drawer Front Profiles'!$C79=10,'[1]Drawer Front Profiles'!$A79)</f>
        <v>253RP</v>
      </c>
      <c r="B74" s="123" t="str">
        <f>IF('[1]Drawer Front Profiles'!$C79=10,'[1]Drawer Front Profiles'!$B79,"")</f>
        <v>326-25RP</v>
      </c>
      <c r="C74" s="124"/>
      <c r="D74" s="124"/>
    </row>
    <row r="75" spans="1:4" ht="15.75" customHeight="1" x14ac:dyDescent="0.25">
      <c r="A75" s="136" t="str">
        <f>IF('[1]Drawer Front Profiles'!$C80=10,'[1]Drawer Front Profiles'!$A80)</f>
        <v>252RP</v>
      </c>
      <c r="B75" s="137" t="str">
        <f>IF('[1]Drawer Front Profiles'!$C80=10,'[1]Drawer Front Profiles'!$B80,"")</f>
        <v>326-32RP</v>
      </c>
      <c r="C75" s="124"/>
      <c r="D75" s="124"/>
    </row>
    <row r="76" spans="1:4" ht="15.75" customHeight="1" x14ac:dyDescent="0.25">
      <c r="A76" s="136" t="str">
        <f>IF('[1]Drawer Front Profiles'!$C81=10,'[1]Drawer Front Profiles'!$A81)</f>
        <v>N/A</v>
      </c>
      <c r="B76" s="137" t="str">
        <f>IF('[1]Drawer Front Profiles'!$C81=10,'[1]Drawer Front Profiles'!$B81,"")</f>
        <v>326-51RP</v>
      </c>
      <c r="C76" s="124"/>
      <c r="D76" s="124"/>
    </row>
    <row r="77" spans="1:4" ht="15.75" customHeight="1" x14ac:dyDescent="0.25">
      <c r="A77" s="136" t="str">
        <f>IF('[1]Drawer Front Profiles'!$C82=10,'[1]Drawer Front Profiles'!$A82)</f>
        <v>259RP</v>
      </c>
      <c r="B77" s="137" t="str">
        <f>IF('[1]Drawer Front Profiles'!$C82=10,'[1]Drawer Front Profiles'!$B82,"")</f>
        <v>327-19RP</v>
      </c>
      <c r="C77" s="124"/>
      <c r="D77" s="124"/>
    </row>
    <row r="78" spans="1:4" ht="15.75" customHeight="1" x14ac:dyDescent="0.25">
      <c r="A78" s="136" t="str">
        <f>IF('[1]Drawer Front Profiles'!$C83=10,'[1]Drawer Front Profiles'!$A83)</f>
        <v>258RP</v>
      </c>
      <c r="B78" s="137" t="str">
        <f>IF('[1]Drawer Front Profiles'!$C83=10,'[1]Drawer Front Profiles'!$B83,"")</f>
        <v>327-25RP</v>
      </c>
      <c r="C78" s="124"/>
      <c r="D78" s="124"/>
    </row>
    <row r="79" spans="1:4" ht="15.75" customHeight="1" x14ac:dyDescent="0.25">
      <c r="A79" s="122" t="str">
        <f>IF('[1]Drawer Front Profiles'!$C84=10,'[1]Drawer Front Profiles'!$A84)</f>
        <v>257RP</v>
      </c>
      <c r="B79" s="123" t="str">
        <f>IF('[1]Drawer Front Profiles'!$C84=10,'[1]Drawer Front Profiles'!$B84,"")</f>
        <v>327-32RP</v>
      </c>
      <c r="C79" s="124"/>
      <c r="D79" s="124"/>
    </row>
    <row r="80" spans="1:4" ht="15.75" customHeight="1" x14ac:dyDescent="0.25">
      <c r="A80" s="122" t="b">
        <f>IF('[1]Drawer Front Profiles'!$C85=10,'[1]Drawer Front Profiles'!$A85)</f>
        <v>0</v>
      </c>
      <c r="B80" s="123" t="str">
        <f>IF('[1]Drawer Front Profiles'!$C85=10,'[1]Drawer Front Profiles'!$B85,"")</f>
        <v/>
      </c>
      <c r="C80" s="124"/>
      <c r="D80" s="124"/>
    </row>
    <row r="81" spans="1:14" ht="15.75" customHeight="1" x14ac:dyDescent="0.25">
      <c r="A81" s="122" t="b">
        <f>IF('[1]Drawer Front Profiles'!$C86=10,'[1]Drawer Front Profiles'!$A86)</f>
        <v>0</v>
      </c>
      <c r="B81" s="123" t="str">
        <f>IF('[1]Drawer Front Profiles'!$C86=10,'[1]Drawer Front Profiles'!$B86,"")</f>
        <v/>
      </c>
      <c r="C81" s="124"/>
      <c r="D81" s="124"/>
    </row>
    <row r="82" spans="1:14" ht="15.75" customHeight="1" x14ac:dyDescent="0.25">
      <c r="A82" s="122" t="str">
        <f>IF('[1]Drawer Front Profiles'!$C89=10,'[1]Drawer Front Profiles'!$A89)</f>
        <v>267RP</v>
      </c>
      <c r="B82" s="123" t="str">
        <f>IF('[1]Drawer Front Profiles'!$C87=10,'[1]Drawer Front Profiles'!$B87,"")</f>
        <v>331-32RP</v>
      </c>
      <c r="C82" s="124"/>
      <c r="D82" s="124"/>
    </row>
    <row r="83" spans="1:14" ht="15.75" customHeight="1" x14ac:dyDescent="0.25">
      <c r="A83" s="136" t="str">
        <f>IF('[1]Drawer Front Profiles'!$C90=10,'[1]Drawer Front Profiles'!$A90)</f>
        <v>268RP</v>
      </c>
      <c r="B83" s="137" t="str">
        <f>IF('[1]Drawer Front Profiles'!$C90=10,'[1]Drawer Front Profiles'!$B90,"")</f>
        <v>333-09RP</v>
      </c>
      <c r="C83" s="124"/>
      <c r="D83" s="124"/>
    </row>
    <row r="84" spans="1:14" ht="15.75" customHeight="1" x14ac:dyDescent="0.25">
      <c r="A84" s="136" t="str">
        <f>IF('[1]Drawer Front Profiles'!$C91=10,'[1]Drawer Front Profiles'!$A91)</f>
        <v>274RP</v>
      </c>
      <c r="B84" s="137" t="str">
        <f>IF('[1]Drawer Front Profiles'!$C91=10,'[1]Drawer Front Profiles'!$B91,"")</f>
        <v>334-25RP</v>
      </c>
      <c r="C84" s="124"/>
      <c r="D84" s="124"/>
    </row>
    <row r="85" spans="1:14" ht="15.75" customHeight="1" x14ac:dyDescent="0.25">
      <c r="A85" s="122" t="str">
        <f>IF('[1]Drawer Front Profiles'!$C92=10,'[1]Drawer Front Profiles'!$A92)</f>
        <v>N/A</v>
      </c>
      <c r="B85" s="123" t="str">
        <f>IF('[1]Drawer Front Profiles'!$C92=10,'[1]Drawer Front Profiles'!$B92,"")</f>
        <v>335-25RP</v>
      </c>
      <c r="C85" s="124"/>
      <c r="D85" s="124"/>
    </row>
    <row r="86" spans="1:14" ht="15.75" customHeight="1" x14ac:dyDescent="0.25">
      <c r="A86" s="136" t="str">
        <f>IF('[1]Drawer Front Profiles'!$C93=10,'[1]Drawer Front Profiles'!$A93)</f>
        <v>N/A</v>
      </c>
      <c r="B86" s="137" t="str">
        <f>IF('[1]Drawer Front Profiles'!$C93=10,'[1]Drawer Front Profiles'!$B93,"")</f>
        <v>336-19RP</v>
      </c>
      <c r="C86" s="124"/>
      <c r="D86" s="124"/>
      <c r="M86" t="str">
        <f>IF('[1]Drawer Front Profiles'!$C90=15,'[1]Drawer Front Profiles'!$A90,"")</f>
        <v/>
      </c>
      <c r="N86" t="str">
        <f>IF('[1]Drawer Front Profiles'!$C90=15,'[1]Drawer Front Profiles'!$B90,"")</f>
        <v/>
      </c>
    </row>
    <row r="87" spans="1:14" ht="15.75" customHeight="1" x14ac:dyDescent="0.25">
      <c r="A87" s="122" t="str">
        <f>IF('[1]Drawer Front Profiles'!$C94=10,'[1]Drawer Front Profiles'!$A94)</f>
        <v>N/A</v>
      </c>
      <c r="B87" s="123" t="str">
        <f>IF('[1]Drawer Front Profiles'!$C94=10,'[1]Drawer Front Profiles'!$B94,"")</f>
        <v>336-25RP</v>
      </c>
      <c r="C87" s="124"/>
      <c r="D87" s="124"/>
      <c r="M87" t="str">
        <f>IF('[1]Drawer Front Profiles'!$C91=15,'[1]Drawer Front Profiles'!$A91,"")</f>
        <v/>
      </c>
      <c r="N87" t="str">
        <f>IF('[1]Drawer Front Profiles'!$C91=15,'[1]Drawer Front Profiles'!$B91,"")</f>
        <v/>
      </c>
    </row>
    <row r="88" spans="1:14" ht="15.75" customHeight="1" x14ac:dyDescent="0.25">
      <c r="A88" s="136" t="str">
        <f>IF('[1]Drawer Front Profiles'!$C95=10,'[1]Drawer Front Profiles'!$A95)</f>
        <v>N/A</v>
      </c>
      <c r="B88" s="137" t="str">
        <f>IF('[1]Drawer Front Profiles'!$C95=10,'[1]Drawer Front Profiles'!$B95,"")</f>
        <v>337-13RP</v>
      </c>
      <c r="C88" s="124"/>
      <c r="D88" s="124"/>
      <c r="M88" t="str">
        <f>IF('[1]Drawer Front Profiles'!$C92=15,'[1]Drawer Front Profiles'!$A92,"")</f>
        <v/>
      </c>
      <c r="N88" t="str">
        <f>IF('[1]Drawer Front Profiles'!$C92=15,'[1]Drawer Front Profiles'!$B92,"")</f>
        <v/>
      </c>
    </row>
    <row r="89" spans="1:14" ht="15.75" customHeight="1" x14ac:dyDescent="0.25">
      <c r="A89" s="122" t="str">
        <f>IF('[1]Drawer Front Profiles'!$C96=10,'[1]Drawer Front Profiles'!$A96)</f>
        <v>N/A</v>
      </c>
      <c r="B89" s="123" t="str">
        <f>IF('[1]Drawer Front Profiles'!$C96=10,'[1]Drawer Front Profiles'!$B96,"")</f>
        <v>338-25RP</v>
      </c>
      <c r="C89" s="124"/>
      <c r="D89" s="124"/>
      <c r="M89" t="str">
        <f>IF('[1]Drawer Front Profiles'!$C93=15,'[1]Drawer Front Profiles'!$A93,"")</f>
        <v/>
      </c>
      <c r="N89" t="str">
        <f>IF('[1]Drawer Front Profiles'!$C93=15,'[1]Drawer Front Profiles'!$B93,"")</f>
        <v/>
      </c>
    </row>
    <row r="90" spans="1:14" ht="15.75" customHeight="1" x14ac:dyDescent="0.25">
      <c r="A90" s="122" t="str">
        <f>IF('[1]Drawer Front Profiles'!$C97=10,'[1]Drawer Front Profiles'!$A97)</f>
        <v>N/A</v>
      </c>
      <c r="B90" s="123" t="str">
        <f>IF('[1]Drawer Front Profiles'!$C97=10,'[1]Drawer Front Profiles'!$B97,"")</f>
        <v>339-04RP</v>
      </c>
      <c r="C90" s="124"/>
      <c r="D90" s="124"/>
      <c r="K90" t="str">
        <f>IF('[1]Drawer Front Profiles'!$C94=15,'[1]Drawer Front Profiles'!$A94,"")</f>
        <v/>
      </c>
      <c r="L90" t="str">
        <f>IF('[1]Drawer Front Profiles'!$C94=15,'[1]Drawer Front Profiles'!$B94,"")</f>
        <v/>
      </c>
    </row>
    <row r="91" spans="1:14" ht="15.75" customHeight="1" x14ac:dyDescent="0.25">
      <c r="A91" s="136" t="str">
        <f>IF('[1]Drawer Front Profiles'!$C98=10,'[1]Drawer Front Profiles'!$A98)</f>
        <v>N/A</v>
      </c>
      <c r="B91" s="137" t="str">
        <f>IF('[1]Drawer Front Profiles'!$C98=10,'[1]Drawer Front Profiles'!$B98,"")</f>
        <v>340-51RP</v>
      </c>
      <c r="C91" s="124"/>
      <c r="D91" s="124"/>
      <c r="K91" t="str">
        <f>IF('[1]Drawer Front Profiles'!$C95=15,'[1]Drawer Front Profiles'!$A95,"")</f>
        <v/>
      </c>
      <c r="L91" t="str">
        <f>IF('[1]Drawer Front Profiles'!$C95=15,'[1]Drawer Front Profiles'!$B95,"")</f>
        <v/>
      </c>
    </row>
    <row r="92" spans="1:14" ht="15.75" customHeight="1" x14ac:dyDescent="0.25">
      <c r="A92" s="122" t="str">
        <f>IF('[1]Drawer Front Profiles'!$C99=10,'[1]Drawer Front Profiles'!$A99)</f>
        <v>N/A</v>
      </c>
      <c r="B92" s="123" t="str">
        <f>IF('[1]Drawer Front Profiles'!$C99=10,'[1]Drawer Front Profiles'!$B99,"")</f>
        <v>341-25RP</v>
      </c>
      <c r="C92" s="126"/>
      <c r="D92" s="126"/>
      <c r="K92" t="str">
        <f>IF('[1]Drawer Front Profiles'!$C96=15,'[1]Drawer Front Profiles'!$A96,"")</f>
        <v/>
      </c>
      <c r="L92" t="str">
        <f>IF('[1]Drawer Front Profiles'!$C96=15,'[1]Drawer Front Profiles'!$B96,"")</f>
        <v/>
      </c>
    </row>
    <row r="93" spans="1:14" ht="15.75" customHeight="1" x14ac:dyDescent="0.25">
      <c r="A93" s="136" t="str">
        <f>IF('[1]Drawer Front Profiles'!$C100=10,'[1]Drawer Front Profiles'!$A100)</f>
        <v>N/A</v>
      </c>
      <c r="B93" s="137" t="str">
        <f>IF('[1]Drawer Front Profiles'!$C100=10,'[1]Drawer Front Profiles'!$B100,"")</f>
        <v>341-32RP</v>
      </c>
      <c r="C93" s="126"/>
      <c r="D93" s="126"/>
      <c r="K93" t="str">
        <f>IF('[1]Drawer Front Profiles'!$C97=15,'[1]Drawer Front Profiles'!$A97,"")</f>
        <v/>
      </c>
      <c r="L93" t="str">
        <f>IF('[1]Drawer Front Profiles'!$C97=15,'[1]Drawer Front Profiles'!$B97,"")</f>
        <v/>
      </c>
    </row>
    <row r="94" spans="1:14" ht="15.75" customHeight="1" x14ac:dyDescent="0.25">
      <c r="A94" s="122" t="str">
        <f>IF('[1]Drawer Front Profiles'!$C101=10,'[1]Drawer Front Profiles'!$A101)</f>
        <v>N/A</v>
      </c>
      <c r="B94" s="123" t="str">
        <f>IF('[1]Drawer Front Profiles'!$C101=10,'[1]Drawer Front Profiles'!$B101,"")</f>
        <v>342-19RP</v>
      </c>
      <c r="C94" s="126"/>
      <c r="D94" s="126"/>
      <c r="K94" t="str">
        <f>IF('[1]Drawer Front Profiles'!$C98=15,'[1]Drawer Front Profiles'!$A98,"")</f>
        <v/>
      </c>
      <c r="L94" t="str">
        <f>IF('[1]Drawer Front Profiles'!$C98=15,'[1]Drawer Front Profiles'!$B98,"")</f>
        <v/>
      </c>
    </row>
    <row r="95" spans="1:14" ht="15.75" customHeight="1" x14ac:dyDescent="0.25">
      <c r="A95" s="136" t="str">
        <f>IF('[1]Drawer Front Profiles'!$C102=10,'[1]Drawer Front Profiles'!$A102)</f>
        <v>N/A</v>
      </c>
      <c r="B95" s="137" t="str">
        <f>IF('[1]Drawer Front Profiles'!$C102=10,'[1]Drawer Front Profiles'!$B102,"")</f>
        <v>342-25RP</v>
      </c>
      <c r="C95" s="126"/>
      <c r="D95" s="126"/>
      <c r="K95" t="str">
        <f>IF('[1]Drawer Front Profiles'!$C99=15,'[1]Drawer Front Profiles'!$A99,"")</f>
        <v/>
      </c>
      <c r="L95" t="str">
        <f>IF('[1]Drawer Front Profiles'!$C99=15,'[1]Drawer Front Profiles'!$B99,"")</f>
        <v/>
      </c>
    </row>
    <row r="96" spans="1:14" ht="15.75" customHeight="1" x14ac:dyDescent="0.25">
      <c r="A96" s="136" t="str">
        <f>IF('[1]Drawer Front Profiles'!$C103=10,'[1]Drawer Front Profiles'!$A103)</f>
        <v>N/A</v>
      </c>
      <c r="B96" s="137" t="str">
        <f>IF('[1]Drawer Front Profiles'!$C103=10,'[1]Drawer Front Profiles'!$B103,"")</f>
        <v>342-32RP</v>
      </c>
      <c r="C96" s="126"/>
      <c r="D96" s="126"/>
      <c r="K96" t="str">
        <f>IF('[1]Drawer Front Profiles'!$C100=15,'[1]Drawer Front Profiles'!$A100,"")</f>
        <v/>
      </c>
      <c r="L96" t="str">
        <f>IF('[1]Drawer Front Profiles'!$C100=15,'[1]Drawer Front Profiles'!$B100,"")</f>
        <v/>
      </c>
    </row>
    <row r="97" spans="1:14" ht="15.75" customHeight="1" x14ac:dyDescent="0.25">
      <c r="A97" s="122" t="str">
        <f>IF('[1]Drawer Front Profiles'!$C104=10,'[1]Drawer Front Profiles'!$A104)</f>
        <v>N/A</v>
      </c>
      <c r="B97" s="123" t="str">
        <f>IF('[1]Drawer Front Profiles'!$C104=10,'[1]Drawer Front Profiles'!$B104,"")</f>
        <v>343-32RP</v>
      </c>
      <c r="C97" s="126"/>
      <c r="D97" s="126"/>
      <c r="K97" t="str">
        <f>IF('[1]Drawer Front Profiles'!$C101=15,'[1]Drawer Front Profiles'!$A101,"")</f>
        <v/>
      </c>
      <c r="L97" t="str">
        <f>IF('[1]Drawer Front Profiles'!$C101=15,'[1]Drawer Front Profiles'!$B101,"")</f>
        <v/>
      </c>
    </row>
    <row r="98" spans="1:14" ht="15.75" customHeight="1" x14ac:dyDescent="0.25">
      <c r="A98" s="122" t="str">
        <f>IF('[1]Drawer Front Profiles'!$C105=10,'[1]Drawer Front Profiles'!$A105)</f>
        <v>N/A</v>
      </c>
      <c r="B98" s="123" t="str">
        <f>IF('[1]Drawer Front Profiles'!$C105=10,'[1]Drawer Front Profiles'!$B105,"")</f>
        <v>344-32RP</v>
      </c>
      <c r="C98" s="126"/>
      <c r="D98" s="126"/>
      <c r="K98" t="str">
        <f>IF('[1]Drawer Front Profiles'!$C102=15,'[1]Drawer Front Profiles'!$A102,"")</f>
        <v/>
      </c>
      <c r="L98" t="str">
        <f>IF('[1]Drawer Front Profiles'!$C102=15,'[1]Drawer Front Profiles'!$B102,"")</f>
        <v/>
      </c>
    </row>
    <row r="99" spans="1:14" ht="15.75" customHeight="1" x14ac:dyDescent="0.25">
      <c r="A99" s="122" t="str">
        <f>IF('[1]Drawer Front Profiles'!$C106=10,'[1]Drawer Front Profiles'!$A106)</f>
        <v>N/A</v>
      </c>
      <c r="B99" s="123" t="str">
        <f>IF('[1]Drawer Front Profiles'!$C106=10,'[1]Drawer Front Profiles'!$B106,"")</f>
        <v>345-25RP</v>
      </c>
      <c r="C99" s="126"/>
      <c r="D99" s="126"/>
      <c r="K99" t="str">
        <f>IF('[1]Drawer Front Profiles'!$C103=15,'[1]Drawer Front Profiles'!$A103,"")</f>
        <v/>
      </c>
      <c r="L99" t="str">
        <f>IF('[1]Drawer Front Profiles'!$C103=15,'[1]Drawer Front Profiles'!$B103,"")</f>
        <v/>
      </c>
    </row>
    <row r="100" spans="1:14" ht="15.75" customHeight="1" x14ac:dyDescent="0.25">
      <c r="A100" s="136" t="str">
        <f>IF('[1]Drawer Front Profiles'!$C107=10,'[1]Drawer Front Profiles'!$A107)</f>
        <v>N/A</v>
      </c>
      <c r="B100" s="137" t="str">
        <f>IF('[1]Drawer Front Profiles'!$C107=10,'[1]Drawer Front Profiles'!$B107,"")</f>
        <v>345-32RP</v>
      </c>
      <c r="C100" s="126"/>
      <c r="D100" s="126"/>
      <c r="K100" t="str">
        <f>IF('[1]Drawer Front Profiles'!$C104=15,'[1]Drawer Front Profiles'!$A104,"")</f>
        <v/>
      </c>
      <c r="L100" t="str">
        <f>IF('[1]Drawer Front Profiles'!$C104=15,'[1]Drawer Front Profiles'!$B104,"")</f>
        <v/>
      </c>
    </row>
    <row r="101" spans="1:14" ht="15.75" customHeight="1" x14ac:dyDescent="0.25">
      <c r="A101" s="122" t="str">
        <f>IF('[1]Drawer Front Profiles'!$C108=10,'[1]Drawer Front Profiles'!$A108)</f>
        <v>N/A</v>
      </c>
      <c r="B101" s="123" t="str">
        <f>IF('[1]Drawer Front Profiles'!$C108=10,'[1]Drawer Front Profiles'!$B108,"")</f>
        <v>345-38RP</v>
      </c>
      <c r="C101" s="126"/>
      <c r="D101" s="126"/>
      <c r="K101" t="str">
        <f>IF('[1]Drawer Front Profiles'!$C105=15,'[1]Drawer Front Profiles'!$A105,"")</f>
        <v/>
      </c>
      <c r="L101" t="str">
        <f>IF('[1]Drawer Front Profiles'!$C105=15,'[1]Drawer Front Profiles'!$B105,"")</f>
        <v/>
      </c>
    </row>
    <row r="102" spans="1:14" ht="15.75" customHeight="1" x14ac:dyDescent="0.25">
      <c r="A102" s="136" t="str">
        <f>IF('[1]Drawer Front Profiles'!$C109=10,'[1]Drawer Front Profiles'!$A109)</f>
        <v>N/A</v>
      </c>
      <c r="B102" s="137" t="str">
        <f>IF('[1]Drawer Front Profiles'!$C109=10,'[1]Drawer Front Profiles'!$B109,"")</f>
        <v>346-25RP</v>
      </c>
      <c r="C102" s="126"/>
      <c r="D102" s="126"/>
      <c r="K102" t="str">
        <f>IF('[1]Drawer Front Profiles'!$C106=15,'[1]Drawer Front Profiles'!$A106,"")</f>
        <v/>
      </c>
      <c r="L102" t="str">
        <f>IF('[1]Drawer Front Profiles'!$C106=15,'[1]Drawer Front Profiles'!$B106,"")</f>
        <v/>
      </c>
    </row>
    <row r="103" spans="1:14" ht="15.75" customHeight="1" x14ac:dyDescent="0.25">
      <c r="A103" s="136" t="str">
        <f>IF('[1]Drawer Front Profiles'!$C110=10,'[1]Drawer Front Profiles'!$A110)</f>
        <v>N/A</v>
      </c>
      <c r="B103" s="137" t="str">
        <f>IF('[1]Drawer Front Profiles'!$C110=10,'[1]Drawer Front Profiles'!$B110,"")</f>
        <v>347-32RP</v>
      </c>
      <c r="C103" s="126"/>
      <c r="D103" s="126"/>
      <c r="K103" t="str">
        <f>IF('[1]Drawer Front Profiles'!$C107=15,'[1]Drawer Front Profiles'!$A107,"")</f>
        <v/>
      </c>
      <c r="L103" t="str">
        <f>IF('[1]Drawer Front Profiles'!$C107=15,'[1]Drawer Front Profiles'!$B107,"")</f>
        <v/>
      </c>
    </row>
    <row r="104" spans="1:14" ht="15.75" customHeight="1" x14ac:dyDescent="0.25">
      <c r="A104" s="136" t="str">
        <f>IF('[1]Drawer Front Profiles'!$C111=10,'[1]Drawer Front Profiles'!$A111)</f>
        <v>N/A</v>
      </c>
      <c r="B104" s="137" t="str">
        <f>IF('[1]Drawer Front Profiles'!$C111=10,'[1]Drawer Front Profiles'!$B111,"")</f>
        <v>347-38RP</v>
      </c>
      <c r="C104" s="126"/>
      <c r="D104" s="126"/>
      <c r="K104" t="str">
        <f>IF('[1]Drawer Front Profiles'!$C108=15,'[1]Drawer Front Profiles'!$A108,"")</f>
        <v/>
      </c>
      <c r="L104" t="str">
        <f>IF('[1]Drawer Front Profiles'!$C108=15,'[1]Drawer Front Profiles'!$B108,"")</f>
        <v/>
      </c>
    </row>
    <row r="105" spans="1:14" ht="15.75" customHeight="1" x14ac:dyDescent="0.25">
      <c r="A105" s="122" t="str">
        <f>IF('[1]Drawer Front Profiles'!$C112=10,'[1]Drawer Front Profiles'!$A112)</f>
        <v>N/A</v>
      </c>
      <c r="B105" s="123" t="str">
        <f>IF('[1]Drawer Front Profiles'!$C112=10,'[1]Drawer Front Profiles'!$B112,"")</f>
        <v>347-51RP</v>
      </c>
      <c r="C105" s="126"/>
      <c r="D105" s="126"/>
      <c r="K105" t="str">
        <f>IF('[1]Drawer Front Profiles'!$C109=15,'[1]Drawer Front Profiles'!$A109,"")</f>
        <v/>
      </c>
      <c r="L105" t="str">
        <f>IF('[1]Drawer Front Profiles'!$C109=15,'[1]Drawer Front Profiles'!$B109,"")</f>
        <v/>
      </c>
    </row>
    <row r="106" spans="1:14" ht="15.75" customHeight="1" x14ac:dyDescent="0.25">
      <c r="A106" s="136" t="str">
        <f>IF('[1]Drawer Front Profiles'!$C113=10,'[1]Drawer Front Profiles'!$A113)</f>
        <v>N/A</v>
      </c>
      <c r="B106" s="137" t="str">
        <f>IF('[1]Drawer Front Profiles'!$C113=10,'[1]Drawer Front Profiles'!$B113,"")</f>
        <v>347-32RP</v>
      </c>
      <c r="C106" s="126"/>
      <c r="D106" s="126"/>
      <c r="H106" t="str">
        <f>IF('[1]Drawer Front Profiles'!$C110=13,'[1]Drawer Front Profiles'!$A110,"")</f>
        <v/>
      </c>
      <c r="I106" t="str">
        <f>IF('[1]Drawer Front Profiles'!$C110=13,'[1]Drawer Front Profiles'!$B110,"")</f>
        <v/>
      </c>
      <c r="K106" t="str">
        <f>IF('[1]Drawer Front Profiles'!$C110=15,'[1]Drawer Front Profiles'!$A110,"")</f>
        <v/>
      </c>
      <c r="L106" t="str">
        <f>IF('[1]Drawer Front Profiles'!$C110=15,'[1]Drawer Front Profiles'!$B110,"")</f>
        <v/>
      </c>
    </row>
    <row r="107" spans="1:14" ht="15.75" customHeight="1" x14ac:dyDescent="0.25">
      <c r="A107" s="136" t="str">
        <f>IF('[1]Drawer Front Profiles'!$C114=10,'[1]Drawer Front Profiles'!$A114)</f>
        <v>N/A</v>
      </c>
      <c r="B107" s="137" t="str">
        <f>IF('[1]Drawer Front Profiles'!$C114=10,'[1]Drawer Front Profiles'!$B114,"")</f>
        <v>347-38RP</v>
      </c>
      <c r="C107" s="126"/>
      <c r="D107" s="126"/>
      <c r="H107" t="str">
        <f>IF('[1]Drawer Front Profiles'!$C111=13,'[1]Drawer Front Profiles'!$A111,"")</f>
        <v/>
      </c>
      <c r="I107" t="str">
        <f>IF('[1]Drawer Front Profiles'!$C111=13,'[1]Drawer Front Profiles'!$B111,"")</f>
        <v/>
      </c>
      <c r="K107" t="str">
        <f>IF('[1]Drawer Front Profiles'!$C111=15,'[1]Drawer Front Profiles'!$A111,"")</f>
        <v/>
      </c>
      <c r="L107" t="str">
        <f>IF('[1]Drawer Front Profiles'!$C111=15,'[1]Drawer Front Profiles'!$B111,"")</f>
        <v/>
      </c>
    </row>
    <row r="108" spans="1:14" ht="15.75" customHeight="1" x14ac:dyDescent="0.25">
      <c r="A108" s="136" t="str">
        <f>IF('[1]Drawer Front Profiles'!$C115=10,'[1]Drawer Front Profiles'!$A115)</f>
        <v>N/A</v>
      </c>
      <c r="B108" s="137" t="str">
        <f>IF('[1]Drawer Front Profiles'!$C115=10,'[1]Drawer Front Profiles'!$B115,"")</f>
        <v>347-51RP</v>
      </c>
      <c r="C108" s="126"/>
      <c r="D108" s="126"/>
      <c r="H108" t="str">
        <f>IF('[1]Drawer Front Profiles'!$C112=13,'[1]Drawer Front Profiles'!$A112,"")</f>
        <v/>
      </c>
      <c r="I108" t="str">
        <f>IF('[1]Drawer Front Profiles'!$C112=13,'[1]Drawer Front Profiles'!$B112,"")</f>
        <v/>
      </c>
      <c r="K108" t="str">
        <f>IF('[1]Drawer Front Profiles'!$C112=15,'[1]Drawer Front Profiles'!$A112,"")</f>
        <v/>
      </c>
      <c r="L108" t="str">
        <f>IF('[1]Drawer Front Profiles'!$C112=15,'[1]Drawer Front Profiles'!$B112,"")</f>
        <v/>
      </c>
    </row>
    <row r="109" spans="1:14" ht="15.75" customHeight="1" x14ac:dyDescent="0.25">
      <c r="A109" s="122"/>
      <c r="B109" s="123"/>
      <c r="C109" s="126"/>
      <c r="D109" s="126"/>
      <c r="H109" t="str">
        <f>IF('[1]Drawer Front Profiles'!$C113=13,'[1]Drawer Front Profiles'!$A113,"")</f>
        <v/>
      </c>
      <c r="I109" t="str">
        <f>IF('[1]Drawer Front Profiles'!$C113=13,'[1]Drawer Front Profiles'!$B113,"")</f>
        <v/>
      </c>
      <c r="K109" t="str">
        <f>IF('[1]Drawer Front Profiles'!$C113=15,'[1]Drawer Front Profiles'!$A113,"")</f>
        <v/>
      </c>
      <c r="L109" t="str">
        <f>IF('[1]Drawer Front Profiles'!$C113=15,'[1]Drawer Front Profiles'!$B113,"")</f>
        <v/>
      </c>
    </row>
    <row r="110" spans="1:14" ht="15.75" customHeight="1" x14ac:dyDescent="0.25">
      <c r="A110" s="122"/>
      <c r="B110" s="123"/>
      <c r="C110" s="126"/>
      <c r="D110" s="126"/>
      <c r="H110" t="str">
        <f>IF('[1]Drawer Front Profiles'!$C114=13,'[1]Drawer Front Profiles'!$A114,"")</f>
        <v/>
      </c>
      <c r="I110" t="str">
        <f>IF('[1]Drawer Front Profiles'!$C114=13,'[1]Drawer Front Profiles'!$B114,"")</f>
        <v/>
      </c>
      <c r="K110" t="str">
        <f>IF('[1]Drawer Front Profiles'!$C114=15,'[1]Drawer Front Profiles'!$A114,"")</f>
        <v/>
      </c>
      <c r="L110" t="str">
        <f>IF('[1]Drawer Front Profiles'!$C114=15,'[1]Drawer Front Profiles'!$B114,"")</f>
        <v/>
      </c>
    </row>
    <row r="111" spans="1:14" ht="15.75" customHeight="1" x14ac:dyDescent="0.25">
      <c r="A111" s="20"/>
      <c r="B111" s="21"/>
      <c r="J111" t="str">
        <f>IF('[1]Drawer Front Profiles'!$C115=13,'[1]Drawer Front Profiles'!$A115,"")</f>
        <v/>
      </c>
      <c r="K111" t="str">
        <f>IF('[1]Drawer Front Profiles'!$C115=13,'[1]Drawer Front Profiles'!$B115,"")</f>
        <v/>
      </c>
      <c r="M111" t="str">
        <f>IF('[1]Drawer Front Profiles'!$C115=15,'[1]Drawer Front Profiles'!$A115,"")</f>
        <v/>
      </c>
      <c r="N111" t="str">
        <f>IF('[1]Drawer Front Profiles'!$C115=15,'[1]Drawer Front Profiles'!$B115,"")</f>
        <v/>
      </c>
    </row>
    <row r="112" spans="1:14" ht="15.75" customHeight="1" x14ac:dyDescent="0.25">
      <c r="A112" s="20"/>
      <c r="B112" s="21"/>
      <c r="G112" t="str">
        <f>IF('[1]Drawer Front Profiles'!$C116=10,'[1]Drawer Front Profiles'!$A116,"")</f>
        <v/>
      </c>
      <c r="H112" t="str">
        <f>IF('[1]Drawer Front Profiles'!$C116=10,'[1]Drawer Front Profiles'!$B116,"")</f>
        <v/>
      </c>
      <c r="J112" t="str">
        <f>IF('[1]Drawer Front Profiles'!$C116=13,'[1]Drawer Front Profiles'!$A116,"")</f>
        <v/>
      </c>
      <c r="K112" t="str">
        <f>IF('[1]Drawer Front Profiles'!$C116=13,'[1]Drawer Front Profiles'!$B116,"")</f>
        <v/>
      </c>
      <c r="M112" t="str">
        <f>IF('[1]Drawer Front Profiles'!$C116=15,'[1]Drawer Front Profiles'!$A116,"")</f>
        <v/>
      </c>
      <c r="N112" t="str">
        <f>IF('[1]Drawer Front Profiles'!$C116=15,'[1]Drawer Front Profiles'!$B116,"")</f>
        <v/>
      </c>
    </row>
    <row r="113" spans="1:14" ht="15.75" customHeight="1" x14ac:dyDescent="0.25">
      <c r="A113" s="20"/>
      <c r="B113" s="21"/>
      <c r="G113" t="str">
        <f>IF('[1]Drawer Front Profiles'!$C117=10,'[1]Drawer Front Profiles'!$A117,"")</f>
        <v/>
      </c>
      <c r="H113" t="str">
        <f>IF('[1]Drawer Front Profiles'!$C117=10,'[1]Drawer Front Profiles'!$B117,"")</f>
        <v/>
      </c>
      <c r="J113" t="str">
        <f>IF('[1]Drawer Front Profiles'!$C117=13,'[1]Drawer Front Profiles'!$A117,"")</f>
        <v/>
      </c>
      <c r="K113" t="str">
        <f>IF('[1]Drawer Front Profiles'!$C117=13,'[1]Drawer Front Profiles'!$B117,"")</f>
        <v/>
      </c>
      <c r="M113" t="str">
        <f>IF('[1]Drawer Front Profiles'!$C117=15,'[1]Drawer Front Profiles'!$A117,"")</f>
        <v/>
      </c>
      <c r="N113" t="str">
        <f>IF('[1]Drawer Front Profiles'!$C117=15,'[1]Drawer Front Profiles'!$B117,"")</f>
        <v/>
      </c>
    </row>
    <row r="114" spans="1:14" ht="15.75" customHeight="1" x14ac:dyDescent="0.25">
      <c r="G114" t="str">
        <f>IF('[1]Drawer Front Profiles'!$C118=10,'[1]Drawer Front Profiles'!$A118,"")</f>
        <v/>
      </c>
      <c r="H114" t="str">
        <f>IF('[1]Drawer Front Profiles'!$C118=10,'[1]Drawer Front Profiles'!$B118,"")</f>
        <v/>
      </c>
      <c r="J114" t="str">
        <f>IF('[1]Drawer Front Profiles'!$C118=13,'[1]Drawer Front Profiles'!$A118,"")</f>
        <v/>
      </c>
      <c r="K114" t="str">
        <f>IF('[1]Drawer Front Profiles'!$C118=13,'[1]Drawer Front Profiles'!$B118,"")</f>
        <v/>
      </c>
      <c r="M114" t="str">
        <f>IF('[1]Drawer Front Profiles'!$C118=15,'[1]Drawer Front Profiles'!$A118,"")</f>
        <v/>
      </c>
      <c r="N114" t="str">
        <f>IF('[1]Drawer Front Profiles'!$C118=15,'[1]Drawer Front Profiles'!$B118,"")</f>
        <v/>
      </c>
    </row>
    <row r="115" spans="1:14" ht="15.75" customHeight="1" x14ac:dyDescent="0.25">
      <c r="G115" t="str">
        <f>IF('[1]Drawer Front Profiles'!$C119=10,'[1]Drawer Front Profiles'!$A119,"")</f>
        <v/>
      </c>
      <c r="H115" t="str">
        <f>IF('[1]Drawer Front Profiles'!$C119=10,'[1]Drawer Front Profiles'!$B119,"")</f>
        <v/>
      </c>
      <c r="J115" t="str">
        <f>IF('[1]Drawer Front Profiles'!$C119=13,'[1]Drawer Front Profiles'!$A119,"")</f>
        <v/>
      </c>
      <c r="K115" t="str">
        <f>IF('[1]Drawer Front Profiles'!$C119=13,'[1]Drawer Front Profiles'!$B119,"")</f>
        <v/>
      </c>
      <c r="M115" t="str">
        <f>IF('[1]Drawer Front Profiles'!$C119=15,'[1]Drawer Front Profiles'!$A119,"")</f>
        <v/>
      </c>
      <c r="N115" t="str">
        <f>IF('[1]Drawer Front Profiles'!$C119=15,'[1]Drawer Front Profiles'!$B119,"")</f>
        <v/>
      </c>
    </row>
    <row r="116" spans="1:14" x14ac:dyDescent="0.25">
      <c r="G116" t="str">
        <f>IF('[1]Drawer Front Profiles'!$C120=10,'[1]Drawer Front Profiles'!$A120,"")</f>
        <v/>
      </c>
      <c r="H116" t="str">
        <f>IF('[1]Drawer Front Profiles'!$C120=10,'[1]Drawer Front Profiles'!$B120,"")</f>
        <v/>
      </c>
      <c r="J116" t="str">
        <f>IF('[1]Drawer Front Profiles'!$C120=13,'[1]Drawer Front Profiles'!$A120,"")</f>
        <v/>
      </c>
      <c r="K116" t="str">
        <f>IF('[1]Drawer Front Profiles'!$C120=13,'[1]Drawer Front Profiles'!$B120,"")</f>
        <v/>
      </c>
      <c r="M116" t="str">
        <f>IF('[1]Drawer Front Profiles'!$C120=15,'[1]Drawer Front Profiles'!$A120,"")</f>
        <v/>
      </c>
      <c r="N116" t="str">
        <f>IF('[1]Drawer Front Profiles'!$C120=15,'[1]Drawer Front Profiles'!$B120,"")</f>
        <v/>
      </c>
    </row>
    <row r="117" spans="1:14" x14ac:dyDescent="0.25">
      <c r="G117" t="str">
        <f>IF('[1]Drawer Front Profiles'!$C121=10,'[1]Drawer Front Profiles'!$A121,"")</f>
        <v/>
      </c>
      <c r="H117" t="str">
        <f>IF('[1]Drawer Front Profiles'!$C121=10,'[1]Drawer Front Profiles'!$B121,"")</f>
        <v/>
      </c>
      <c r="J117" t="str">
        <f>IF('[1]Drawer Front Profiles'!$C121=13,'[1]Drawer Front Profiles'!$A121,"")</f>
        <v/>
      </c>
      <c r="K117" t="str">
        <f>IF('[1]Drawer Front Profiles'!$C121=13,'[1]Drawer Front Profiles'!$B121,"")</f>
        <v/>
      </c>
      <c r="M117" t="str">
        <f>IF('[1]Drawer Front Profiles'!$C121=15,'[1]Drawer Front Profiles'!$A121,"")</f>
        <v/>
      </c>
      <c r="N117" t="str">
        <f>IF('[1]Drawer Front Profiles'!$C121=15,'[1]Drawer Front Profiles'!$B121,"")</f>
        <v/>
      </c>
    </row>
    <row r="118" spans="1:14" x14ac:dyDescent="0.25">
      <c r="G118" t="str">
        <f>IF('[1]Drawer Front Profiles'!$C122=10,'[1]Drawer Front Profiles'!$A122,"")</f>
        <v/>
      </c>
      <c r="H118" t="str">
        <f>IF('[1]Drawer Front Profiles'!$C122=10,'[1]Drawer Front Profiles'!$B122,"")</f>
        <v/>
      </c>
      <c r="J118" t="str">
        <f>IF('[1]Drawer Front Profiles'!$C122=13,'[1]Drawer Front Profiles'!$A122,"")</f>
        <v/>
      </c>
      <c r="K118" t="str">
        <f>IF('[1]Drawer Front Profiles'!$C122=13,'[1]Drawer Front Profiles'!$B122,"")</f>
        <v/>
      </c>
      <c r="M118" t="str">
        <f>IF('[1]Drawer Front Profiles'!$C122=15,'[1]Drawer Front Profiles'!$A122,"")</f>
        <v/>
      </c>
      <c r="N118" t="str">
        <f>IF('[1]Drawer Front Profiles'!$C122=15,'[1]Drawer Front Profiles'!$B122,"")</f>
        <v/>
      </c>
    </row>
    <row r="119" spans="1:14" x14ac:dyDescent="0.25">
      <c r="G119" t="str">
        <f>IF('[1]Drawer Front Profiles'!$C123=10,'[1]Drawer Front Profiles'!$A123,"")</f>
        <v/>
      </c>
      <c r="H119" t="str">
        <f>IF('[1]Drawer Front Profiles'!$C123=10,'[1]Drawer Front Profiles'!$B123,"")</f>
        <v/>
      </c>
      <c r="J119" t="str">
        <f>IF('[1]Drawer Front Profiles'!$C123=13,'[1]Drawer Front Profiles'!$A123,"")</f>
        <v/>
      </c>
      <c r="K119" t="str">
        <f>IF('[1]Drawer Front Profiles'!$C123=13,'[1]Drawer Front Profiles'!$B123,"")</f>
        <v/>
      </c>
      <c r="M119" t="str">
        <f>IF('[1]Drawer Front Profiles'!$C123=15,'[1]Drawer Front Profiles'!$A123,"")</f>
        <v/>
      </c>
      <c r="N119" t="str">
        <f>IF('[1]Drawer Front Profiles'!$C123=15,'[1]Drawer Front Profiles'!$B123,"")</f>
        <v/>
      </c>
    </row>
    <row r="120" spans="1:14" x14ac:dyDescent="0.25">
      <c r="G120" t="str">
        <f>IF('[1]Drawer Front Profiles'!$C124=10,'[1]Drawer Front Profiles'!$A124,"")</f>
        <v/>
      </c>
      <c r="H120" t="str">
        <f>IF('[1]Drawer Front Profiles'!$C124=10,'[1]Drawer Front Profiles'!$B124,"")</f>
        <v/>
      </c>
      <c r="J120" t="str">
        <f>IF('[1]Drawer Front Profiles'!$C124=13,'[1]Drawer Front Profiles'!$A124,"")</f>
        <v/>
      </c>
      <c r="K120" t="str">
        <f>IF('[1]Drawer Front Profiles'!$C124=13,'[1]Drawer Front Profiles'!$B124,"")</f>
        <v/>
      </c>
      <c r="M120" t="str">
        <f>IF('[1]Drawer Front Profiles'!$C124=15,'[1]Drawer Front Profiles'!$A124,"")</f>
        <v/>
      </c>
      <c r="N120" t="str">
        <f>IF('[1]Drawer Front Profiles'!$C124=15,'[1]Drawer Front Profiles'!$B124,"")</f>
        <v/>
      </c>
    </row>
    <row r="121" spans="1:14" x14ac:dyDescent="0.25">
      <c r="G121" t="str">
        <f>IF('[1]Drawer Front Profiles'!$C125=10,'[1]Drawer Front Profiles'!$A125,"")</f>
        <v/>
      </c>
      <c r="H121" t="str">
        <f>IF('[1]Drawer Front Profiles'!$C125=10,'[1]Drawer Front Profiles'!$B125,"")</f>
        <v/>
      </c>
      <c r="J121" t="str">
        <f>IF('[1]Drawer Front Profiles'!$C125=13,'[1]Drawer Front Profiles'!$A125,"")</f>
        <v/>
      </c>
      <c r="K121" t="str">
        <f>IF('[1]Drawer Front Profiles'!$C125=13,'[1]Drawer Front Profiles'!$B125,"")</f>
        <v/>
      </c>
      <c r="M121" t="str">
        <f>IF('[1]Drawer Front Profiles'!$C125=15,'[1]Drawer Front Profiles'!$A125,"")</f>
        <v/>
      </c>
      <c r="N121" t="str">
        <f>IF('[1]Drawer Front Profiles'!$C125=15,'[1]Drawer Front Profiles'!$B125,"")</f>
        <v/>
      </c>
    </row>
    <row r="122" spans="1:14" x14ac:dyDescent="0.25">
      <c r="G122" t="str">
        <f>IF('[1]Drawer Front Profiles'!$C126=10,'[1]Drawer Front Profiles'!$A126,"")</f>
        <v/>
      </c>
      <c r="H122" t="str">
        <f>IF('[1]Drawer Front Profiles'!$C126=10,'[1]Drawer Front Profiles'!$B126,"")</f>
        <v/>
      </c>
      <c r="J122" t="str">
        <f>IF('[1]Drawer Front Profiles'!$C126=13,'[1]Drawer Front Profiles'!$A126,"")</f>
        <v/>
      </c>
      <c r="K122" t="str">
        <f>IF('[1]Drawer Front Profiles'!$C126=13,'[1]Drawer Front Profiles'!$B126,"")</f>
        <v/>
      </c>
      <c r="M122" t="str">
        <f>IF('[1]Drawer Front Profiles'!$C126=15,'[1]Drawer Front Profiles'!$A126,"")</f>
        <v/>
      </c>
      <c r="N122" t="str">
        <f>IF('[1]Drawer Front Profiles'!$C126=15,'[1]Drawer Front Profiles'!$B126,"")</f>
        <v/>
      </c>
    </row>
    <row r="123" spans="1:14" x14ac:dyDescent="0.25">
      <c r="G123" t="str">
        <f>IF('[1]Drawer Front Profiles'!$C127=10,'[1]Drawer Front Profiles'!$A127,"")</f>
        <v/>
      </c>
      <c r="H123" t="str">
        <f>IF('[1]Drawer Front Profiles'!$C127=10,'[1]Drawer Front Profiles'!$B127,"")</f>
        <v/>
      </c>
      <c r="J123" t="str">
        <f>IF('[1]Drawer Front Profiles'!$C127=13,'[1]Drawer Front Profiles'!$A127,"")</f>
        <v/>
      </c>
      <c r="K123" t="str">
        <f>IF('[1]Drawer Front Profiles'!$C127=13,'[1]Drawer Front Profiles'!$B127,"")</f>
        <v/>
      </c>
      <c r="M123" t="str">
        <f>IF('[1]Drawer Front Profiles'!$C127=15,'[1]Drawer Front Profiles'!$A127,"")</f>
        <v/>
      </c>
      <c r="N123" t="str">
        <f>IF('[1]Drawer Front Profiles'!$C127=15,'[1]Drawer Front Profiles'!$B127,"")</f>
        <v/>
      </c>
    </row>
    <row r="124" spans="1:14" x14ac:dyDescent="0.25">
      <c r="G124" t="str">
        <f>IF('[1]Drawer Front Profiles'!$C128=10,'[1]Drawer Front Profiles'!$A128,"")</f>
        <v/>
      </c>
      <c r="H124" t="str">
        <f>IF('[1]Drawer Front Profiles'!$C128=10,'[1]Drawer Front Profiles'!$B128,"")</f>
        <v/>
      </c>
      <c r="J124" t="str">
        <f>IF('[1]Drawer Front Profiles'!$C128=13,'[1]Drawer Front Profiles'!$A128,"")</f>
        <v/>
      </c>
      <c r="K124" t="str">
        <f>IF('[1]Drawer Front Profiles'!$C128=13,'[1]Drawer Front Profiles'!$B128,"")</f>
        <v/>
      </c>
      <c r="M124" t="str">
        <f>IF('[1]Drawer Front Profiles'!$C128=15,'[1]Drawer Front Profiles'!$A128,"")</f>
        <v/>
      </c>
      <c r="N124" t="str">
        <f>IF('[1]Drawer Front Profiles'!$C128=15,'[1]Drawer Front Profiles'!$B128,"")</f>
        <v/>
      </c>
    </row>
    <row r="125" spans="1:14" x14ac:dyDescent="0.25">
      <c r="G125" t="str">
        <f>IF('[1]Drawer Front Profiles'!$C129=10,'[1]Drawer Front Profiles'!$A129,"")</f>
        <v/>
      </c>
      <c r="H125" t="str">
        <f>IF('[1]Drawer Front Profiles'!$C129=10,'[1]Drawer Front Profiles'!$B129,"")</f>
        <v/>
      </c>
      <c r="J125" t="str">
        <f>IF('[1]Drawer Front Profiles'!$C129=13,'[1]Drawer Front Profiles'!$A129,"")</f>
        <v/>
      </c>
      <c r="K125" t="str">
        <f>IF('[1]Drawer Front Profiles'!$C129=13,'[1]Drawer Front Profiles'!$B129,"")</f>
        <v/>
      </c>
      <c r="M125" t="str">
        <f>IF('[1]Drawer Front Profiles'!$C129=15,'[1]Drawer Front Profiles'!$A129,"")</f>
        <v/>
      </c>
      <c r="N125" t="str">
        <f>IF('[1]Drawer Front Profiles'!$C129=15,'[1]Drawer Front Profiles'!$B129,"")</f>
        <v/>
      </c>
    </row>
    <row r="126" spans="1:14" x14ac:dyDescent="0.25">
      <c r="G126" t="str">
        <f>IF('[1]Drawer Front Profiles'!$C130=10,'[1]Drawer Front Profiles'!$A130,"")</f>
        <v/>
      </c>
      <c r="H126" t="str">
        <f>IF('[1]Drawer Front Profiles'!$C130=10,'[1]Drawer Front Profiles'!$B130,"")</f>
        <v/>
      </c>
      <c r="J126" t="str">
        <f>IF('[1]Drawer Front Profiles'!$C130=13,'[1]Drawer Front Profiles'!$A130,"")</f>
        <v/>
      </c>
      <c r="K126" t="str">
        <f>IF('[1]Drawer Front Profiles'!$C130=13,'[1]Drawer Front Profiles'!$B130,"")</f>
        <v/>
      </c>
      <c r="M126" t="str">
        <f>IF('[1]Drawer Front Profiles'!$C130=15,'[1]Drawer Front Profiles'!$A130,"")</f>
        <v/>
      </c>
      <c r="N126" t="str">
        <f>IF('[1]Drawer Front Profiles'!$C130=15,'[1]Drawer Front Profiles'!$B130,"")</f>
        <v/>
      </c>
    </row>
    <row r="127" spans="1:14" x14ac:dyDescent="0.25">
      <c r="G127" t="str">
        <f>IF('[1]Drawer Front Profiles'!$C131=10,'[1]Drawer Front Profiles'!$A131,"")</f>
        <v/>
      </c>
      <c r="H127" t="str">
        <f>IF('[1]Drawer Front Profiles'!$C131=10,'[1]Drawer Front Profiles'!$B131,"")</f>
        <v/>
      </c>
      <c r="J127" t="str">
        <f>IF('[1]Drawer Front Profiles'!$C131=13,'[1]Drawer Front Profiles'!$A131,"")</f>
        <v/>
      </c>
      <c r="K127" t="str">
        <f>IF('[1]Drawer Front Profiles'!$C131=13,'[1]Drawer Front Profiles'!$B131,"")</f>
        <v/>
      </c>
      <c r="M127" t="str">
        <f>IF('[1]Drawer Front Profiles'!$C131=15,'[1]Drawer Front Profiles'!$A131,"")</f>
        <v/>
      </c>
      <c r="N127" t="str">
        <f>IF('[1]Drawer Front Profiles'!$C131=15,'[1]Drawer Front Profiles'!$B131,"")</f>
        <v/>
      </c>
    </row>
    <row r="128" spans="1:14" x14ac:dyDescent="0.25">
      <c r="G128" t="str">
        <f>IF('[1]Drawer Front Profiles'!$C132=10,'[1]Drawer Front Profiles'!$A132,"")</f>
        <v/>
      </c>
      <c r="H128" t="str">
        <f>IF('[1]Drawer Front Profiles'!$C132=10,'[1]Drawer Front Profiles'!$B132,"")</f>
        <v/>
      </c>
    </row>
    <row r="129" spans="7:8" x14ac:dyDescent="0.25">
      <c r="G129" t="str">
        <f>IF('[1]Drawer Front Profiles'!$C133=10,'[1]Drawer Front Profiles'!$A133,"")</f>
        <v/>
      </c>
      <c r="H129" t="str">
        <f>IF('[1]Drawer Front Profiles'!$C133=10,'[1]Drawer Front Profiles'!$B133,"")</f>
        <v/>
      </c>
    </row>
    <row r="130" spans="7:8" x14ac:dyDescent="0.25">
      <c r="G130" t="str">
        <f>IF('[1]Drawer Front Profiles'!$C134=10,'[1]Drawer Front Profiles'!$A134,"")</f>
        <v/>
      </c>
      <c r="H130" t="str">
        <f>IF('[1]Drawer Front Profiles'!$C134=10,'[1]Drawer Front Profiles'!$B134,"")</f>
        <v/>
      </c>
    </row>
    <row r="131" spans="7:8" x14ac:dyDescent="0.25">
      <c r="G131" t="str">
        <f>IF('[1]Drawer Front Profiles'!$C135=10,'[1]Drawer Front Profiles'!$A135,"")</f>
        <v/>
      </c>
      <c r="H131" t="str">
        <f>IF('[1]Drawer Front Profiles'!$C135=10,'[1]Drawer Front Profiles'!$B135,"")</f>
        <v/>
      </c>
    </row>
    <row r="132" spans="7:8" x14ac:dyDescent="0.25">
      <c r="G132" t="str">
        <f>IF('[1]Drawer Front Profiles'!$C136=10,'[1]Drawer Front Profiles'!$A136,"")</f>
        <v/>
      </c>
      <c r="H132" t="str">
        <f>IF('[1]Drawer Front Profiles'!$C136=10,'[1]Drawer Front Profiles'!$B136,"")</f>
        <v/>
      </c>
    </row>
    <row r="133" spans="7:8" x14ac:dyDescent="0.25">
      <c r="G133" t="str">
        <f>IF('[1]Drawer Front Profiles'!$C137=10,'[1]Drawer Front Profiles'!$A137,"")</f>
        <v/>
      </c>
      <c r="H133" t="str">
        <f>IF('[1]Drawer Front Profiles'!$C137=10,'[1]Drawer Front Profiles'!$B137,"")</f>
        <v/>
      </c>
    </row>
    <row r="134" spans="7:8" x14ac:dyDescent="0.25">
      <c r="G134" t="str">
        <f>IF('[1]Drawer Front Profiles'!$C138=10,'[1]Drawer Front Profiles'!$A138,"")</f>
        <v/>
      </c>
      <c r="H134" t="str">
        <f>IF('[1]Drawer Front Profiles'!$C138=10,'[1]Drawer Front Profiles'!$B138,"")</f>
        <v/>
      </c>
    </row>
    <row r="135" spans="7:8" x14ac:dyDescent="0.25">
      <c r="G135" t="str">
        <f>IF('[1]Drawer Front Profiles'!$C139=10,'[1]Drawer Front Profiles'!$A139,"")</f>
        <v/>
      </c>
      <c r="H135" t="str">
        <f>IF('[1]Drawer Front Profiles'!$C139=10,'[1]Drawer Front Profiles'!$B139,"")</f>
        <v/>
      </c>
    </row>
    <row r="136" spans="7:8" x14ac:dyDescent="0.25">
      <c r="G136" t="str">
        <f>IF('[1]Drawer Front Profiles'!$C140=10,'[1]Drawer Front Profiles'!$A140,"")</f>
        <v/>
      </c>
      <c r="H136" t="str">
        <f>IF('[1]Drawer Front Profiles'!$C140=10,'[1]Drawer Front Profiles'!$B140,"")</f>
        <v/>
      </c>
    </row>
    <row r="137" spans="7:8" x14ac:dyDescent="0.25">
      <c r="G137" t="str">
        <f>IF('[1]Drawer Front Profiles'!$C141=10,'[1]Drawer Front Profiles'!$A141,"")</f>
        <v/>
      </c>
      <c r="H137" t="str">
        <f>IF('[1]Drawer Front Profiles'!$C141=10,'[1]Drawer Front Profiles'!$B141,"")</f>
        <v/>
      </c>
    </row>
    <row r="138" spans="7:8" x14ac:dyDescent="0.25">
      <c r="G138" t="str">
        <f>IF('[1]Drawer Front Profiles'!$C142=10,'[1]Drawer Front Profiles'!$A142,"")</f>
        <v/>
      </c>
      <c r="H138" t="str">
        <f>IF('[1]Drawer Front Profiles'!$C142=10,'[1]Drawer Front Profiles'!$B142,"")</f>
        <v/>
      </c>
    </row>
    <row r="139" spans="7:8" x14ac:dyDescent="0.25">
      <c r="G139" t="str">
        <f>IF('[1]Drawer Front Profiles'!$C143=10,'[1]Drawer Front Profiles'!$A143,"")</f>
        <v/>
      </c>
      <c r="H139" t="str">
        <f>IF('[1]Drawer Front Profiles'!$C143=10,'[1]Drawer Front Profiles'!$B143,"")</f>
        <v/>
      </c>
    </row>
    <row r="140" spans="7:8" x14ac:dyDescent="0.25">
      <c r="G140" t="str">
        <f>IF('[1]Drawer Front Profiles'!$C144=10,'[1]Drawer Front Profiles'!$A144,"")</f>
        <v/>
      </c>
      <c r="H140" t="str">
        <f>IF('[1]Drawer Front Profiles'!$C144=10,'[1]Drawer Front Profiles'!$B144,"")</f>
        <v/>
      </c>
    </row>
  </sheetData>
  <sheetProtection algorithmName="SHA-512" hashValue="dgXQnnKs2sWORh6P5lxh0KPclbaKpuZi1fuGEZFN3X5v9/IJm6avItrmppTejtESJLWfEl5iA+kWZ35Z7dsVOw==" saltValue="7y9E4MQmT9qHXPbB2BmHyA==" spinCount="100000" sheet="1" selectLockedCells="1" selectUnlockedCells="1"/>
  <mergeCells count="3">
    <mergeCell ref="A1:D1"/>
    <mergeCell ref="A2:B2"/>
    <mergeCell ref="C2:D2"/>
  </mergeCells>
  <phoneticPr fontId="1" type="noConversion"/>
  <printOptions horizontalCentered="1"/>
  <pageMargins left="0.25" right="0.25" top="0.25" bottom="0.25" header="0.125" footer="0.125"/>
  <pageSetup scale="3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BI116"/>
  <sheetViews>
    <sheetView zoomScaleNormal="100" workbookViewId="0">
      <pane xSplit="2" ySplit="2" topLeftCell="AW3" activePane="bottomRight" state="frozen"/>
      <selection pane="topRight" activeCell="C1" sqref="C1"/>
      <selection pane="bottomLeft" activeCell="A3" sqref="A3"/>
      <selection pane="bottomRight"/>
    </sheetView>
  </sheetViews>
  <sheetFormatPr defaultRowHeight="15.75" x14ac:dyDescent="0.25"/>
  <cols>
    <col min="1" max="2" width="12.625" style="6" customWidth="1"/>
    <col min="3" max="19" width="14.625" style="6" customWidth="1"/>
    <col min="20" max="61" width="14.625" customWidth="1"/>
    <col min="62" max="62" width="14.625" style="31" customWidth="1"/>
    <col min="63" max="16384" width="9" style="31"/>
  </cols>
  <sheetData>
    <row r="1" spans="1:61" s="134" customFormat="1" ht="24.95" customHeight="1" thickBot="1" x14ac:dyDescent="0.3">
      <c r="A1" s="43"/>
      <c r="B1" s="168" t="s">
        <v>60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 t="s">
        <v>60</v>
      </c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</row>
    <row r="2" spans="1:61" s="135" customFormat="1" ht="16.5" customHeight="1" thickBot="1" x14ac:dyDescent="0.3">
      <c r="A2" s="13" t="s">
        <v>3</v>
      </c>
      <c r="B2" s="13" t="s">
        <v>4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69</v>
      </c>
      <c r="L2" s="1" t="s">
        <v>70</v>
      </c>
      <c r="M2" s="1" t="s">
        <v>71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 t="s">
        <v>79</v>
      </c>
      <c r="V2" s="1" t="s">
        <v>80</v>
      </c>
      <c r="W2" s="1" t="s">
        <v>81</v>
      </c>
      <c r="X2" s="1" t="s">
        <v>89</v>
      </c>
      <c r="Y2" s="1" t="s">
        <v>90</v>
      </c>
      <c r="Z2" s="40" t="s">
        <v>91</v>
      </c>
      <c r="AA2" s="40" t="s">
        <v>92</v>
      </c>
      <c r="AB2" s="40" t="s">
        <v>93</v>
      </c>
      <c r="AC2" s="68" t="s">
        <v>168</v>
      </c>
      <c r="AD2" s="68" t="s">
        <v>169</v>
      </c>
      <c r="AE2" s="69" t="s">
        <v>170</v>
      </c>
      <c r="AF2" s="69" t="s">
        <v>171</v>
      </c>
      <c r="AG2" s="69" t="s">
        <v>172</v>
      </c>
      <c r="AH2" s="69" t="s">
        <v>173</v>
      </c>
      <c r="AI2" s="69" t="s">
        <v>174</v>
      </c>
      <c r="AJ2" s="69" t="s">
        <v>175</v>
      </c>
      <c r="AK2" s="69" t="s">
        <v>176</v>
      </c>
      <c r="AL2" s="69" t="s">
        <v>177</v>
      </c>
      <c r="AM2" s="70" t="s">
        <v>178</v>
      </c>
      <c r="AN2" s="70" t="s">
        <v>179</v>
      </c>
      <c r="AO2" s="70" t="s">
        <v>180</v>
      </c>
      <c r="AP2" s="70" t="s">
        <v>181</v>
      </c>
      <c r="AQ2" s="70" t="s">
        <v>182</v>
      </c>
      <c r="AR2" s="70" t="s">
        <v>183</v>
      </c>
      <c r="AS2" s="70" t="s">
        <v>184</v>
      </c>
      <c r="AT2" s="70" t="s">
        <v>185</v>
      </c>
      <c r="AU2" s="70" t="s">
        <v>186</v>
      </c>
      <c r="AV2" s="70" t="s">
        <v>188</v>
      </c>
      <c r="AW2" s="70" t="s">
        <v>187</v>
      </c>
      <c r="AX2" s="71" t="s">
        <v>189</v>
      </c>
      <c r="AY2" s="72" t="s">
        <v>190</v>
      </c>
      <c r="AZ2" s="72" t="s">
        <v>191</v>
      </c>
      <c r="BA2" s="77" t="s">
        <v>192</v>
      </c>
      <c r="BB2" s="77" t="s">
        <v>193</v>
      </c>
      <c r="BC2" s="77" t="s">
        <v>194</v>
      </c>
      <c r="BD2" s="78" t="s">
        <v>195</v>
      </c>
      <c r="BE2" s="78" t="s">
        <v>196</v>
      </c>
      <c r="BF2" s="78" t="s">
        <v>197</v>
      </c>
      <c r="BG2" s="78" t="s">
        <v>198</v>
      </c>
      <c r="BH2" s="78" t="s">
        <v>199</v>
      </c>
      <c r="BI2" s="78" t="s">
        <v>200</v>
      </c>
    </row>
    <row r="3" spans="1:61" ht="15.75" customHeight="1" thickBot="1" x14ac:dyDescent="0.3">
      <c r="A3" s="14" t="str">
        <f>IF('[1]Drawer Front Profiles'!$A3&lt;&gt;"",'[1]Drawer Front Profiles'!$A3,"")</f>
        <v>246RP</v>
      </c>
      <c r="B3" s="14" t="str">
        <f>IF('[1]Drawer Front Profiles'!$B3&lt;&gt;"",'[1]Drawer Front Profiles'!$B3,"")</f>
        <v>300-19RP</v>
      </c>
      <c r="C3" s="73" t="str">
        <f>IF(('[1]Drawer Front Profiles'!$D3-0)&gt;=0,"Look B,C,D,F &amp; G","No")</f>
        <v>Look B,C,D,F &amp; G</v>
      </c>
      <c r="D3" s="74" t="str">
        <f>IF(('[1]Drawer Front Profiles'!$D3-0)&gt;=0,"Look B,C,D,F &amp; G","No")</f>
        <v>Look B,C,D,F &amp; G</v>
      </c>
      <c r="E3" s="74" t="str">
        <f>IF(('[1]Drawer Front Profiles'!$D3-2.6439654)&gt;=0,"Look B,C,D,F &amp; G","No")</f>
        <v>No</v>
      </c>
      <c r="F3" s="74" t="str">
        <f>IF(('[1]Drawer Front Profiles'!$D3-6.5903696)&gt;=0,"Look B,C,D,F &amp; G","No")</f>
        <v>No</v>
      </c>
      <c r="G3" s="74" t="str">
        <f>IF(('[1]Drawer Front Profiles'!$D3-15.46250146)&gt;=0,"Look C,D &amp; G","No")</f>
        <v>No</v>
      </c>
      <c r="H3" s="74" t="str">
        <f>IF(('[1]Drawer Front Profiles'!$D3-9.34404481)&gt;=0,"Look B,C,D &amp; G","No")</f>
        <v>No</v>
      </c>
      <c r="I3" s="74" t="str">
        <f>IF(('[1]Drawer Front Profiles'!$D3-0)&gt;=0,"Look B,C,D,F &amp; G","No")</f>
        <v>Look B,C,D,F &amp; G</v>
      </c>
      <c r="J3" s="74" t="str">
        <f>IF(('[1]Drawer Front Profiles'!$D3-1.99442068)&gt;=0,"Look B,C,D,F &amp; G","No")</f>
        <v>No</v>
      </c>
      <c r="K3" s="74" t="str">
        <f>IF(('[1]Drawer Front Profiles'!$D3-15.75471398)&gt;=0,"Look C,D &amp; G","No")</f>
        <v>No</v>
      </c>
      <c r="L3" s="74" t="str">
        <f>IF(('[1]Drawer Front Profiles'!$D3-14.02090435)&gt;=0,"Look C,D &amp; G","No")</f>
        <v>No</v>
      </c>
      <c r="M3" s="74" t="str">
        <f>IF(('[1]Drawer Front Profiles'!$D3-18.41250064)&gt;=0,"Look C,D &amp; G","No")</f>
        <v>No</v>
      </c>
      <c r="N3" s="74" t="str">
        <f>IF(('[1]Drawer Front Profiles'!$D3-0)&gt;=0,"Look B,C,D &amp; G","No")</f>
        <v>Look B,C,D &amp; G</v>
      </c>
      <c r="O3" s="74" t="str">
        <f>IF(('[1]Drawer Front Profiles'!$D3-3.04396498)&gt;=0,"Look B,C,D &amp; G","No")</f>
        <v>No</v>
      </c>
      <c r="P3" s="74" t="str">
        <f>IF(('[1]Drawer Front Profiles'!$D3-18.64135815)&gt;=0,"Look C,D &amp; G","No")</f>
        <v>No</v>
      </c>
      <c r="Q3" s="74" t="str">
        <f>IF(('[1]Drawer Front Profiles'!$D3-16.84645805)&gt;=0,"Look C,D &amp; G","No")</f>
        <v>No</v>
      </c>
      <c r="R3" s="75" t="str">
        <f>IF(('[1]Drawer Front Profiles'!$D3-15.46250146)&gt;=0,"Look B,C,D &amp; G","No")</f>
        <v>No</v>
      </c>
      <c r="S3" s="74" t="str">
        <f>IF(('[1]Drawer Front Profiles'!$D3-27.94954481)&gt;=0,"Look C,D &amp; G","No")</f>
        <v>No</v>
      </c>
      <c r="T3" s="74" t="str">
        <f>IF(('[1]Drawer Front Profiles'!$D3-18.64404399)&gt;=0,"Look C,D &amp; G","No")</f>
        <v>No</v>
      </c>
      <c r="U3" s="75" t="str">
        <f>IF(('[1]Drawer Front Profiles'!$D3-0)&gt;=0,"Look B,C,D &amp; G","No")</f>
        <v>Look B,C,D &amp; G</v>
      </c>
      <c r="V3" s="75" t="str">
        <f>IF(('[1]Drawer Front Profiles'!$D3-8.58589172)&gt;=0,"Look B,C,D &amp; G","No")</f>
        <v>No</v>
      </c>
      <c r="W3" s="74" t="str">
        <f>IF(('[1]Drawer Front Profiles'!$D3-0)&gt;=0,"Look B,C,D,F &amp; G","No")</f>
        <v>Look B,C,D,F &amp; G</v>
      </c>
      <c r="X3" s="74" t="str">
        <f>IF(('[1]Drawer Front Profiles'!$D3-2.64403281)&gt;=0,"Look C,D &amp; G","No")</f>
        <v>No</v>
      </c>
      <c r="Y3" s="75" t="str">
        <f>IF(('[1]Drawer Front Profiles'!$D3-9.07032804)&gt;=0,"Look C,D &amp; G","No")</f>
        <v>No</v>
      </c>
      <c r="Z3" s="75" t="str">
        <f>IF(('[1]Drawer Front Profiles'!$D3-15.46250146)&gt;=0,"Look C,D &amp; G","No")</f>
        <v>No</v>
      </c>
      <c r="AA3" s="75" t="str">
        <f>IF(('[1]Drawer Front Profiles'!$D3-15.69403715)&gt;=0,"Look B,C,D &amp; G","No")</f>
        <v>No</v>
      </c>
      <c r="AB3" s="75" t="str">
        <f>IF(('[1]Drawer Front Profiles'!$D3-9.07032804)&gt;=0,"Look B,C,D,F &amp; G","No")</f>
        <v>No</v>
      </c>
      <c r="AC3" s="74" t="str">
        <f>IF(('[1]Drawer Front Profiles'!$D3-14.02090435)&gt;=0,"Look B,C,D &amp; G","No")</f>
        <v>No</v>
      </c>
      <c r="AD3" s="76" t="str">
        <f>IF(('[1]Drawer Front Profiles'!$D3-0)&gt;=0,"Look B,C,D,F &amp; G","No")</f>
        <v>Look B,C,D,F &amp; G</v>
      </c>
      <c r="AE3" s="74" t="str">
        <f>IF(('[1]Drawer Front Profiles'!$D3-6.35954126)&gt;=0,"Look B,C,D &amp; G","No")</f>
        <v>No</v>
      </c>
      <c r="AF3" s="76" t="str">
        <f>IF(('[1]Drawer Front Profiles'!$D3-19.68205639)&gt;=0,"Look B,C,D,F &amp; G","No")</f>
        <v>No</v>
      </c>
      <c r="AG3" s="76" t="str">
        <f>IF(('[1]Drawer Front Profiles'!$D3-15.69404481)&gt;=0,"Look B,C,D,F &amp; G","No")</f>
        <v>No</v>
      </c>
      <c r="AH3" s="76" t="str">
        <f>IF(('[1]Drawer Front Profiles'!$D3-0)&gt;=0,"Look B,C,D,F &amp; G","No")</f>
        <v>Look B,C,D,F &amp; G</v>
      </c>
      <c r="AI3" s="76" t="str">
        <f>IF(('[1]Drawer Front Profiles'!$D3-18.63750146)&gt;=0,"Look B,C,D,F &amp; G","No")</f>
        <v>No</v>
      </c>
      <c r="AJ3" s="76" t="str">
        <f>IF(('[1]Drawer Front Profiles'!$D3-7.75654335)&gt;=0,"Look B,C,D,F &amp; G","No")</f>
        <v>No</v>
      </c>
      <c r="AK3" s="76" t="str">
        <f>IF(('[1]Drawer Front Profiles'!$D3-12.2875)&gt;=0,"Look B,C,D,F &amp; G","No")</f>
        <v>No</v>
      </c>
      <c r="AL3" s="76" t="str">
        <f>IF(('[1]Drawer Front Profiles'!$D3-2.64403281)&gt;=0,"Look B,C,D,F &amp; G","No")</f>
        <v>No</v>
      </c>
      <c r="AM3" s="76" t="str">
        <f>IF(('[1]Drawer Front Profiles'!$D3-0)&gt;=0,"Look B,C,D,F &amp; G","No")</f>
        <v>Look B,C,D,F &amp; G</v>
      </c>
      <c r="AN3" s="76" t="str">
        <f>IF(('[1]Drawer Front Profiles'!$D3-0)&gt;=0,"Look B,C,D,F &amp; G","No")</f>
        <v>Look B,C,D,F &amp; G</v>
      </c>
      <c r="AO3" s="76" t="str">
        <f>IF(('[1]Drawer Front Profiles'!$D3-2.64403281)&gt;=0,"Look B,C,D,F &amp; G","No")</f>
        <v>No</v>
      </c>
      <c r="AP3" s="76" t="str">
        <f>IF(('[1]Drawer Front Profiles'!$D3-6.5903696)&gt;=0,"Look B,C,D,F &amp; G","No")</f>
        <v>No</v>
      </c>
      <c r="AQ3" s="76" t="str">
        <f>IF(('[1]Drawer Front Profiles'!$D3-0)&gt;=0,"Look B,C,D,F &amp; G","No")</f>
        <v>Look B,C,D,F &amp; G</v>
      </c>
      <c r="AR3" s="76" t="str">
        <f>IF(('[1]Drawer Front Profiles'!$D3-1.99442068)&gt;=0,"Look B,C,D,F &amp; G","No")</f>
        <v>No</v>
      </c>
      <c r="AS3" s="76" t="str">
        <f>IF(('[1]Drawer Front Profiles'!$D3-0)&gt;=0,"Look B,C,D,F &amp; G","No")</f>
        <v>Look B,C,D,F &amp; G</v>
      </c>
      <c r="AT3" s="76" t="str">
        <f>IF(('[1]Drawer Front Profiles'!$D3-9.07032804)&gt;=0,"Look B,C,D,F &amp; G","No")</f>
        <v>No</v>
      </c>
      <c r="AU3" s="76" t="str">
        <f>IF(('[1]Drawer Front Profiles'!$D3-0)&gt;=0,"Look B,C,D,F &amp; G","No")</f>
        <v>Look B,C,D,F &amp; G</v>
      </c>
      <c r="AV3" s="76" t="str">
        <f>IF(('[1]Drawer Front Profiles'!$D3-0)&gt;=0,"Look B,C,D,F &amp; G","No")</f>
        <v>Look B,C,D,F &amp; G</v>
      </c>
      <c r="AW3" s="76" t="str">
        <f>IF(('[1]Drawer Front Profiles'!$D3-18.86904481)&gt;=0,"Look B,C,D,F &amp; G","No")</f>
        <v>No</v>
      </c>
      <c r="AX3" s="76" t="str">
        <f>IF(('[1]Drawer Front Profiles'!$D3-7.75654335)&gt;=0,"Look B,C,D,F &amp; G","No")</f>
        <v>No</v>
      </c>
      <c r="AY3" s="76" t="str">
        <f>IF(('[1]Drawer Front Profiles'!$D3-17.28154481)&gt;=0,"Look B,C,D,F &amp; G","No")</f>
        <v>No</v>
      </c>
      <c r="AZ3" s="76" t="str">
        <f>IF(('[1]Drawer Front Profiles'!$D3-18.6375)&gt;=0,"Look B,C,D,F &amp; G","No")</f>
        <v>No</v>
      </c>
      <c r="BA3" s="76" t="str">
        <f>IF(('[1]Drawer Front Profiles'!$D3-9.34404)&gt;=0,"Look B,C,D,F &amp; G","No")</f>
        <v>No</v>
      </c>
      <c r="BB3" s="76" t="str">
        <f>IF(('[1]Drawer Front Profiles'!$D3-28.1625)&gt;=0,"Look B,C,D,F &amp; G","No")</f>
        <v>No</v>
      </c>
      <c r="BC3" s="76" t="str">
        <f>IF(('[1]Drawer Front Profiles'!$D3-0)&gt;=0,"Look B,C,D,F &amp; G","No")</f>
        <v>Look B,C,D,F &amp; G</v>
      </c>
      <c r="BD3" s="76" t="str">
        <f>IF(('[1]Drawer Front Profiles'!$D3-21.81250146)&gt;=0,"Look B,C,D,F &amp; G","No")</f>
        <v>No</v>
      </c>
      <c r="BE3" s="76" t="str">
        <f>IF(('[1]Drawer Front Profiles'!$D3-9.1352216)&gt;=0,"Look B,C,D,F &amp; G","No")</f>
        <v>No</v>
      </c>
      <c r="BF3" s="76" t="str">
        <f>IF(('[1]Drawer Front Profiles'!$D3-9.1352216)&gt;=0,"Look B,C,D,F &amp; G","No")</f>
        <v>No</v>
      </c>
      <c r="BG3" s="76" t="str">
        <f>IF(('[1]Drawer Front Profiles'!$D3-21.81250292)&gt;=0,"Look B,C,D,F &amp; G","No")</f>
        <v>No</v>
      </c>
      <c r="BH3" s="76" t="str">
        <f>IF(('[1]Drawer Front Profiles'!$D3-21.81252021)&gt;=0,"Look B,C,D,F &amp; G","No")</f>
        <v>No</v>
      </c>
      <c r="BI3" s="76" t="str">
        <f>IF(('[1]Drawer Front Profiles'!$D3-7.525)&gt;=0,"Look B,C,D,F &amp; G","No")</f>
        <v>No</v>
      </c>
    </row>
    <row r="4" spans="1:61" ht="15.75" customHeight="1" thickBot="1" x14ac:dyDescent="0.3">
      <c r="A4" s="14" t="str">
        <f>IF('[1]Drawer Front Profiles'!$A4&lt;&gt;"",'[1]Drawer Front Profiles'!$A4,"")</f>
        <v>215RP</v>
      </c>
      <c r="B4" s="14" t="str">
        <f>IF('[1]Drawer Front Profiles'!$B4&lt;&gt;"",'[1]Drawer Front Profiles'!$B4,"")</f>
        <v>300-25RP</v>
      </c>
      <c r="C4" s="73" t="str">
        <f>IF(('[1]Drawer Front Profiles'!$D4-0)&gt;=0,"Look B,C,D,F &amp; G","No")</f>
        <v>Look B,C,D,F &amp; G</v>
      </c>
      <c r="D4" s="74" t="str">
        <f>IF(('[1]Drawer Front Profiles'!$D4-0)&gt;=0,"Look B,C,D,F &amp; G","No")</f>
        <v>Look B,C,D,F &amp; G</v>
      </c>
      <c r="E4" s="74" t="str">
        <f>IF(('[1]Drawer Front Profiles'!$D4-2.6439654)&gt;=0,"Look B,C,D,F &amp; G","No")</f>
        <v>No</v>
      </c>
      <c r="F4" s="74" t="str">
        <f>IF(('[1]Drawer Front Profiles'!$D4-6.5903696)&gt;=0,"Look B,C,D,F &amp; G","No")</f>
        <v>No</v>
      </c>
      <c r="G4" s="74" t="str">
        <f>IF(('[1]Drawer Front Profiles'!$D4-15.46250146)&gt;=0,"Look C,D &amp; G","No")</f>
        <v>No</v>
      </c>
      <c r="H4" s="74" t="str">
        <f>IF(('[1]Drawer Front Profiles'!$D4-9.34404481)&gt;=0,"Look B,C,D &amp; G","No")</f>
        <v>No</v>
      </c>
      <c r="I4" s="74" t="str">
        <f>IF(('[1]Drawer Front Profiles'!$D4-0)&gt;=0,"Look B,C,D,F &amp; G","No")</f>
        <v>Look B,C,D,F &amp; G</v>
      </c>
      <c r="J4" s="74" t="str">
        <f>IF(('[1]Drawer Front Profiles'!$D4-1.99442068)&gt;=0,"Look B,C,D,F &amp; G","No")</f>
        <v>No</v>
      </c>
      <c r="K4" s="74" t="str">
        <f>IF(('[1]Drawer Front Profiles'!$D4-15.75471398)&gt;=0,"Look C,D &amp; G","No")</f>
        <v>No</v>
      </c>
      <c r="L4" s="74" t="str">
        <f>IF(('[1]Drawer Front Profiles'!$D4-14.02090435)&gt;=0,"Look C,D &amp; G","No")</f>
        <v>No</v>
      </c>
      <c r="M4" s="74" t="str">
        <f>IF(('[1]Drawer Front Profiles'!$D4-18.41250064)&gt;=0,"Look C,D &amp; G","No")</f>
        <v>No</v>
      </c>
      <c r="N4" s="74" t="str">
        <f>IF(('[1]Drawer Front Profiles'!$D4-0)&gt;=0,"Look B,C,D &amp; G","No")</f>
        <v>Look B,C,D &amp; G</v>
      </c>
      <c r="O4" s="74" t="str">
        <f>IF(('[1]Drawer Front Profiles'!$D4-3.04396498)&gt;=0,"Look B,C,D &amp; G","No")</f>
        <v>No</v>
      </c>
      <c r="P4" s="74" t="str">
        <f>IF(('[1]Drawer Front Profiles'!$D4-18.64135815)&gt;=0,"Look C,D &amp; G","No")</f>
        <v>No</v>
      </c>
      <c r="Q4" s="74" t="str">
        <f>IF(('[1]Drawer Front Profiles'!$D4-16.84645805)&gt;=0,"Look C,D &amp; G","No")</f>
        <v>No</v>
      </c>
      <c r="R4" s="75" t="str">
        <f>IF(('[1]Drawer Front Profiles'!$D4-15.46250146)&gt;=0,"Look B,C,D &amp; G","No")</f>
        <v>No</v>
      </c>
      <c r="S4" s="74" t="str">
        <f>IF(('[1]Drawer Front Profiles'!$D4-27.94954481)&gt;=0,"Look C,D &amp; G","No")</f>
        <v>No</v>
      </c>
      <c r="T4" s="74" t="str">
        <f>IF(('[1]Drawer Front Profiles'!$D4-18.64404399)&gt;=0,"Look C,D &amp; G","No")</f>
        <v>No</v>
      </c>
      <c r="U4" s="75" t="str">
        <f>IF(('[1]Drawer Front Profiles'!$D4-0)&gt;=0,"Look B,C,D &amp; G","No")</f>
        <v>Look B,C,D &amp; G</v>
      </c>
      <c r="V4" s="75" t="str">
        <f>IF(('[1]Drawer Front Profiles'!$D4-8.58589172)&gt;=0,"Look B,C,D &amp; G","No")</f>
        <v>No</v>
      </c>
      <c r="W4" s="74" t="str">
        <f>IF(('[1]Drawer Front Profiles'!$D4-0)&gt;=0,"Look B,C,D,F &amp; G","No")</f>
        <v>Look B,C,D,F &amp; G</v>
      </c>
      <c r="X4" s="74" t="str">
        <f>IF(('[1]Drawer Front Profiles'!$D4-2.64403281)&gt;=0,"Look C,D &amp; G","No")</f>
        <v>No</v>
      </c>
      <c r="Y4" s="75" t="str">
        <f>IF(('[1]Drawer Front Profiles'!$D4-9.07032804)&gt;=0,"Look C,D &amp; G","No")</f>
        <v>No</v>
      </c>
      <c r="Z4" s="75" t="str">
        <f>IF(('[1]Drawer Front Profiles'!$D4-15.46250146)&gt;=0,"Look C,D &amp; G","No")</f>
        <v>No</v>
      </c>
      <c r="AA4" s="75" t="str">
        <f>IF(('[1]Drawer Front Profiles'!$D4-15.69403715)&gt;=0,"Look B,C,D &amp; G","No")</f>
        <v>No</v>
      </c>
      <c r="AB4" s="75" t="str">
        <f>IF(('[1]Drawer Front Profiles'!$D4-9.07032804)&gt;=0,"Look B,C,D,F &amp; G","No")</f>
        <v>No</v>
      </c>
      <c r="AC4" s="74" t="str">
        <f>IF(('[1]Drawer Front Profiles'!$D4-14.02090435)&gt;=0,"Look B,C,D &amp; G","No")</f>
        <v>No</v>
      </c>
      <c r="AD4" s="76" t="str">
        <f>IF(('[1]Drawer Front Profiles'!$D4-0)&gt;=0,"Look B,C,D,F &amp; G","No")</f>
        <v>Look B,C,D,F &amp; G</v>
      </c>
      <c r="AE4" s="74" t="str">
        <f>IF(('[1]Drawer Front Profiles'!$D4-6.35954126)&gt;=0,"Look B,C,D &amp; G","No")</f>
        <v>No</v>
      </c>
      <c r="AF4" s="76" t="str">
        <f>IF(('[1]Drawer Front Profiles'!$D4-19.68205639)&gt;=0,"Look B,C,D,F &amp; G","No")</f>
        <v>No</v>
      </c>
      <c r="AG4" s="76" t="str">
        <f>IF(('[1]Drawer Front Profiles'!$D4-15.69404481)&gt;=0,"Look B,C,D,F &amp; G","No")</f>
        <v>No</v>
      </c>
      <c r="AH4" s="76" t="str">
        <f>IF(('[1]Drawer Front Profiles'!$D4-0)&gt;=0,"Look B,C,D,F &amp; G","No")</f>
        <v>Look B,C,D,F &amp; G</v>
      </c>
      <c r="AI4" s="76" t="str">
        <f>IF(('[1]Drawer Front Profiles'!$D4-18.63750146)&gt;=0,"Look B,C,D,F &amp; G","No")</f>
        <v>No</v>
      </c>
      <c r="AJ4" s="76" t="str">
        <f>IF(('[1]Drawer Front Profiles'!$D4-7.75654335)&gt;=0,"Look B,C,D,F &amp; G","No")</f>
        <v>No</v>
      </c>
      <c r="AK4" s="76" t="str">
        <f>IF(('[1]Drawer Front Profiles'!$D4-12.2875)&gt;=0,"Look B,C,D,F &amp; G","No")</f>
        <v>No</v>
      </c>
      <c r="AL4" s="76" t="str">
        <f>IF(('[1]Drawer Front Profiles'!$D4-2.64403281)&gt;=0,"Look B,C,D,F &amp; G","No")</f>
        <v>No</v>
      </c>
      <c r="AM4" s="76" t="str">
        <f>IF(('[1]Drawer Front Profiles'!$D4-0)&gt;=0,"Look B,C,D,F &amp; G","No")</f>
        <v>Look B,C,D,F &amp; G</v>
      </c>
      <c r="AN4" s="76" t="str">
        <f>IF(('[1]Drawer Front Profiles'!$D4-0)&gt;=0,"Look B,C,D,F &amp; G","No")</f>
        <v>Look B,C,D,F &amp; G</v>
      </c>
      <c r="AO4" s="76" t="str">
        <f>IF(('[1]Drawer Front Profiles'!$D4-2.64403281)&gt;=0,"Look B,C,D,F &amp; G","No")</f>
        <v>No</v>
      </c>
      <c r="AP4" s="76" t="str">
        <f>IF(('[1]Drawer Front Profiles'!$D4-6.5903696)&gt;=0,"Look B,C,D,F &amp; G","No")</f>
        <v>No</v>
      </c>
      <c r="AQ4" s="76" t="str">
        <f>IF(('[1]Drawer Front Profiles'!$D4-0)&gt;=0,"Look B,C,D,F &amp; G","No")</f>
        <v>Look B,C,D,F &amp; G</v>
      </c>
      <c r="AR4" s="76" t="str">
        <f>IF(('[1]Drawer Front Profiles'!$D4-1.99442068)&gt;=0,"Look B,C,D,F &amp; G","No")</f>
        <v>No</v>
      </c>
      <c r="AS4" s="76" t="str">
        <f>IF(('[1]Drawer Front Profiles'!$D4-0)&gt;=0,"Look B,C,D,F &amp; G","No")</f>
        <v>Look B,C,D,F &amp; G</v>
      </c>
      <c r="AT4" s="76" t="str">
        <f>IF(('[1]Drawer Front Profiles'!$D4-9.07032804)&gt;=0,"Look B,C,D,F &amp; G","No")</f>
        <v>No</v>
      </c>
      <c r="AU4" s="76" t="str">
        <f>IF(('[1]Drawer Front Profiles'!$D4-0)&gt;=0,"Look B,C,D,F &amp; G","No")</f>
        <v>Look B,C,D,F &amp; G</v>
      </c>
      <c r="AV4" s="76" t="str">
        <f>IF(('[1]Drawer Front Profiles'!$D4-0)&gt;=0,"Look B,C,D,F &amp; G","No")</f>
        <v>Look B,C,D,F &amp; G</v>
      </c>
      <c r="AW4" s="76" t="str">
        <f>IF(('[1]Drawer Front Profiles'!$D4-18.86904481)&gt;=0,"Look B,C,D,F &amp; G","No")</f>
        <v>No</v>
      </c>
      <c r="AX4" s="76" t="str">
        <f>IF(('[1]Drawer Front Profiles'!$D4-7.75654335)&gt;=0,"Look B,C,D,F &amp; G","No")</f>
        <v>No</v>
      </c>
      <c r="AY4" s="76" t="str">
        <f>IF(('[1]Drawer Front Profiles'!$D4-17.28154481)&gt;=0,"Look B,C,D,F &amp; G","No")</f>
        <v>No</v>
      </c>
      <c r="AZ4" s="76" t="str">
        <f>IF(('[1]Drawer Front Profiles'!$D4-18.6375)&gt;=0,"Look B,C,D,F &amp; G","No")</f>
        <v>No</v>
      </c>
      <c r="BA4" s="76" t="str">
        <f>IF(('[1]Drawer Front Profiles'!$D4-9.34404)&gt;=0,"Look B,C,D,F &amp; G","No")</f>
        <v>No</v>
      </c>
      <c r="BB4" s="76" t="str">
        <f>IF(('[1]Drawer Front Profiles'!$D4-28.1625)&gt;=0,"Look B,C,D,F &amp; G","No")</f>
        <v>No</v>
      </c>
      <c r="BC4" s="76" t="str">
        <f>IF(('[1]Drawer Front Profiles'!$D4-0)&gt;=0,"Look B,C,D,F &amp; G","No")</f>
        <v>Look B,C,D,F &amp; G</v>
      </c>
      <c r="BD4" s="76" t="str">
        <f>IF(('[1]Drawer Front Profiles'!$D4-21.81250146)&gt;=0,"Look B,C,D,F &amp; G","No")</f>
        <v>No</v>
      </c>
      <c r="BE4" s="76" t="str">
        <f>IF(('[1]Drawer Front Profiles'!$D4-9.1352216)&gt;=0,"Look B,C,D,F &amp; G","No")</f>
        <v>No</v>
      </c>
      <c r="BF4" s="76" t="str">
        <f>IF(('[1]Drawer Front Profiles'!$D4-9.1352216)&gt;=0,"Look B,C,D,F &amp; G","No")</f>
        <v>No</v>
      </c>
      <c r="BG4" s="76" t="str">
        <f>IF(('[1]Drawer Front Profiles'!$D4-21.81250292)&gt;=0,"Look B,C,D,F &amp; G","No")</f>
        <v>No</v>
      </c>
      <c r="BH4" s="76" t="str">
        <f>IF(('[1]Drawer Front Profiles'!$D4-21.81252021)&gt;=0,"Look B,C,D,F &amp; G","No")</f>
        <v>No</v>
      </c>
      <c r="BI4" s="76" t="str">
        <f>IF(('[1]Drawer Front Profiles'!$D4-7.525)&gt;=0,"Look B,C,D,F &amp; G","No")</f>
        <v>No</v>
      </c>
    </row>
    <row r="5" spans="1:61" ht="15.75" customHeight="1" thickBot="1" x14ac:dyDescent="0.3">
      <c r="A5" s="14" t="str">
        <f>IF('[1]Drawer Front Profiles'!$A5&lt;&gt;"",'[1]Drawer Front Profiles'!$A5,"")</f>
        <v>201RP</v>
      </c>
      <c r="B5" s="14" t="str">
        <f>IF('[1]Drawer Front Profiles'!$B5&lt;&gt;"",'[1]Drawer Front Profiles'!$B5,"")</f>
        <v>300-32RP</v>
      </c>
      <c r="C5" s="73" t="str">
        <f>IF(('[1]Drawer Front Profiles'!$D5-0)&gt;=0,"Look B,C,D,F &amp; G","No")</f>
        <v>Look B,C,D,F &amp; G</v>
      </c>
      <c r="D5" s="74" t="str">
        <f>IF(('[1]Drawer Front Profiles'!$D5-0)&gt;=0,"Look B,C,D,F &amp; G","No")</f>
        <v>Look B,C,D,F &amp; G</v>
      </c>
      <c r="E5" s="74" t="str">
        <f>IF(('[1]Drawer Front Profiles'!$D5-2.6439654)&gt;=0,"Look B,C,D,F &amp; G","No")</f>
        <v>Look B,C,D,F &amp; G</v>
      </c>
      <c r="F5" s="74" t="str">
        <f>IF(('[1]Drawer Front Profiles'!$D5-6.5903696)&gt;=0,"Look B,C,D,F &amp; G","No")</f>
        <v>Look B,C,D,F &amp; G</v>
      </c>
      <c r="G5" s="74" t="str">
        <f>IF(('[1]Drawer Front Profiles'!$D5-15.46250146)&gt;=0,"Look C,D &amp; G","No")</f>
        <v>No</v>
      </c>
      <c r="H5" s="74" t="str">
        <f>IF(('[1]Drawer Front Profiles'!$D5-9.34404481)&gt;=0,"Look B,C,D &amp; G","No")</f>
        <v>No</v>
      </c>
      <c r="I5" s="74" t="str">
        <f>IF(('[1]Drawer Front Profiles'!$D5-0)&gt;=0,"Look B,C,D,F &amp; G","No")</f>
        <v>Look B,C,D,F &amp; G</v>
      </c>
      <c r="J5" s="74" t="str">
        <f>IF(('[1]Drawer Front Profiles'!$D5-1.99442068)&gt;=0,"Look B,C,D,F &amp; G","No")</f>
        <v>Look B,C,D,F &amp; G</v>
      </c>
      <c r="K5" s="74" t="str">
        <f>IF(('[1]Drawer Front Profiles'!$D5-15.75471398)&gt;=0,"Look C,D &amp; G","No")</f>
        <v>No</v>
      </c>
      <c r="L5" s="74" t="str">
        <f>IF(('[1]Drawer Front Profiles'!$D5-14.02090435)&gt;=0,"Look C,D &amp; G","No")</f>
        <v>No</v>
      </c>
      <c r="M5" s="74" t="str">
        <f>IF(('[1]Drawer Front Profiles'!$D5-18.41250064)&gt;=0,"Look C,D &amp; G","No")</f>
        <v>No</v>
      </c>
      <c r="N5" s="74" t="str">
        <f>IF(('[1]Drawer Front Profiles'!$D5-0)&gt;=0,"Look B,C,D &amp; G","No")</f>
        <v>Look B,C,D &amp; G</v>
      </c>
      <c r="O5" s="74" t="str">
        <f>IF(('[1]Drawer Front Profiles'!$D5-3.04396498)&gt;=0,"Look B,C,D &amp; G","No")</f>
        <v>Look B,C,D &amp; G</v>
      </c>
      <c r="P5" s="74" t="str">
        <f>IF(('[1]Drawer Front Profiles'!$D5-18.64135815)&gt;=0,"Look C,D &amp; G","No")</f>
        <v>No</v>
      </c>
      <c r="Q5" s="74" t="str">
        <f>IF(('[1]Drawer Front Profiles'!$D5-16.84645805)&gt;=0,"Look C,D &amp; G","No")</f>
        <v>No</v>
      </c>
      <c r="R5" s="75" t="str">
        <f>IF(('[1]Drawer Front Profiles'!$D5-15.46250146)&gt;=0,"Look B,C,D &amp; G","No")</f>
        <v>No</v>
      </c>
      <c r="S5" s="74" t="str">
        <f>IF(('[1]Drawer Front Profiles'!$D5-27.94954481)&gt;=0,"Look C,D &amp; G","No")</f>
        <v>No</v>
      </c>
      <c r="T5" s="74" t="str">
        <f>IF(('[1]Drawer Front Profiles'!$D5-18.64404399)&gt;=0,"Look C,D &amp; G","No")</f>
        <v>No</v>
      </c>
      <c r="U5" s="75" t="str">
        <f>IF(('[1]Drawer Front Profiles'!$D5-0)&gt;=0,"Look B,C,D &amp; G","No")</f>
        <v>Look B,C,D &amp; G</v>
      </c>
      <c r="V5" s="75" t="str">
        <f>IF(('[1]Drawer Front Profiles'!$D5-8.58589172)&gt;=0,"Look B,C,D &amp; G","No")</f>
        <v>No</v>
      </c>
      <c r="W5" s="74" t="str">
        <f>IF(('[1]Drawer Front Profiles'!$D5-0)&gt;=0,"Look B,C,D,F &amp; G","No")</f>
        <v>Look B,C,D,F &amp; G</v>
      </c>
      <c r="X5" s="74" t="str">
        <f>IF(('[1]Drawer Front Profiles'!$D5-2.64403281)&gt;=0,"Look C,D &amp; G","No")</f>
        <v>Look C,D &amp; G</v>
      </c>
      <c r="Y5" s="75" t="str">
        <f>IF(('[1]Drawer Front Profiles'!$D5-9.07032804)&gt;=0,"Look C,D &amp; G","No")</f>
        <v>No</v>
      </c>
      <c r="Z5" s="75" t="str">
        <f>IF(('[1]Drawer Front Profiles'!$D5-15.46250146)&gt;=0,"Look C,D &amp; G","No")</f>
        <v>No</v>
      </c>
      <c r="AA5" s="75" t="str">
        <f>IF(('[1]Drawer Front Profiles'!$D5-15.69403715)&gt;=0,"Look B,C,D &amp; G","No")</f>
        <v>No</v>
      </c>
      <c r="AB5" s="75" t="str">
        <f>IF(('[1]Drawer Front Profiles'!$D5-9.07032804)&gt;=0,"Look B,C,D,F &amp; G","No")</f>
        <v>No</v>
      </c>
      <c r="AC5" s="74" t="str">
        <f>IF(('[1]Drawer Front Profiles'!$D5-14.02090435)&gt;=0,"Look B,C,D &amp; G","No")</f>
        <v>No</v>
      </c>
      <c r="AD5" s="76" t="str">
        <f>IF(('[1]Drawer Front Profiles'!$D5-0)&gt;=0,"Look B,C,D,F &amp; G","No")</f>
        <v>Look B,C,D,F &amp; G</v>
      </c>
      <c r="AE5" s="74" t="str">
        <f>IF(('[1]Drawer Front Profiles'!$D5-6.35954126)&gt;=0,"Look B,C,D &amp; G","No")</f>
        <v>Look B,C,D &amp; G</v>
      </c>
      <c r="AF5" s="76" t="str">
        <f>IF(('[1]Drawer Front Profiles'!$D5-19.68205639)&gt;=0,"Look B,C,D,F &amp; G","No")</f>
        <v>No</v>
      </c>
      <c r="AG5" s="76" t="str">
        <f>IF(('[1]Drawer Front Profiles'!$D5-15.69404481)&gt;=0,"Look B,C,D,F &amp; G","No")</f>
        <v>No</v>
      </c>
      <c r="AH5" s="76" t="str">
        <f>IF(('[1]Drawer Front Profiles'!$D5-0)&gt;=0,"Look B,C,D,F &amp; G","No")</f>
        <v>Look B,C,D,F &amp; G</v>
      </c>
      <c r="AI5" s="76" t="str">
        <f>IF(('[1]Drawer Front Profiles'!$D5-18.63750146)&gt;=0,"Look B,C,D,F &amp; G","No")</f>
        <v>No</v>
      </c>
      <c r="AJ5" s="76" t="str">
        <f>IF(('[1]Drawer Front Profiles'!$D5-7.75654335)&gt;=0,"Look B,C,D,F &amp; G","No")</f>
        <v>No</v>
      </c>
      <c r="AK5" s="76" t="str">
        <f>IF(('[1]Drawer Front Profiles'!$D5-12.2875)&gt;=0,"Look B,C,D,F &amp; G","No")</f>
        <v>No</v>
      </c>
      <c r="AL5" s="76" t="str">
        <f>IF(('[1]Drawer Front Profiles'!$D5-2.64403281)&gt;=0,"Look B,C,D,F &amp; G","No")</f>
        <v>Look B,C,D,F &amp; G</v>
      </c>
      <c r="AM5" s="76" t="str">
        <f>IF(('[1]Drawer Front Profiles'!$D5-0)&gt;=0,"Look B,C,D,F &amp; G","No")</f>
        <v>Look B,C,D,F &amp; G</v>
      </c>
      <c r="AN5" s="76" t="str">
        <f>IF(('[1]Drawer Front Profiles'!$D5-0)&gt;=0,"Look B,C,D,F &amp; G","No")</f>
        <v>Look B,C,D,F &amp; G</v>
      </c>
      <c r="AO5" s="76" t="str">
        <f>IF(('[1]Drawer Front Profiles'!$D5-2.64403281)&gt;=0,"Look B,C,D,F &amp; G","No")</f>
        <v>Look B,C,D,F &amp; G</v>
      </c>
      <c r="AP5" s="76" t="str">
        <f>IF(('[1]Drawer Front Profiles'!$D5-6.5903696)&gt;=0,"Look B,C,D,F &amp; G","No")</f>
        <v>Look B,C,D,F &amp; G</v>
      </c>
      <c r="AQ5" s="76" t="str">
        <f>IF(('[1]Drawer Front Profiles'!$D5-0)&gt;=0,"Look B,C,D,F &amp; G","No")</f>
        <v>Look B,C,D,F &amp; G</v>
      </c>
      <c r="AR5" s="76" t="str">
        <f>IF(('[1]Drawer Front Profiles'!$D5-1.99442068)&gt;=0,"Look B,C,D,F &amp; G","No")</f>
        <v>Look B,C,D,F &amp; G</v>
      </c>
      <c r="AS5" s="76" t="str">
        <f>IF(('[1]Drawer Front Profiles'!$D5-0)&gt;=0,"Look B,C,D,F &amp; G","No")</f>
        <v>Look B,C,D,F &amp; G</v>
      </c>
      <c r="AT5" s="76" t="str">
        <f>IF(('[1]Drawer Front Profiles'!$D5-9.07032804)&gt;=0,"Look B,C,D,F &amp; G","No")</f>
        <v>No</v>
      </c>
      <c r="AU5" s="76" t="str">
        <f>IF(('[1]Drawer Front Profiles'!$D5-0)&gt;=0,"Look B,C,D,F &amp; G","No")</f>
        <v>Look B,C,D,F &amp; G</v>
      </c>
      <c r="AV5" s="76" t="str">
        <f>IF(('[1]Drawer Front Profiles'!$D5-0)&gt;=0,"Look B,C,D,F &amp; G","No")</f>
        <v>Look B,C,D,F &amp; G</v>
      </c>
      <c r="AW5" s="76" t="str">
        <f>IF(('[1]Drawer Front Profiles'!$D5-18.86904481)&gt;=0,"Look B,C,D,F &amp; G","No")</f>
        <v>No</v>
      </c>
      <c r="AX5" s="76" t="str">
        <f>IF(('[1]Drawer Front Profiles'!$D5-7.75654335)&gt;=0,"Look B,C,D,F &amp; G","No")</f>
        <v>No</v>
      </c>
      <c r="AY5" s="76" t="str">
        <f>IF(('[1]Drawer Front Profiles'!$D5-17.28154481)&gt;=0,"Look B,C,D,F &amp; G","No")</f>
        <v>No</v>
      </c>
      <c r="AZ5" s="76" t="str">
        <f>IF(('[1]Drawer Front Profiles'!$D5-18.6375)&gt;=0,"Look B,C,D,F &amp; G","No")</f>
        <v>No</v>
      </c>
      <c r="BA5" s="76" t="str">
        <f>IF(('[1]Drawer Front Profiles'!$D5-9.34404)&gt;=0,"Look B,C,D,F &amp; G","No")</f>
        <v>No</v>
      </c>
      <c r="BB5" s="76" t="str">
        <f>IF(('[1]Drawer Front Profiles'!$D5-28.1625)&gt;=0,"Look B,C,D,F &amp; G","No")</f>
        <v>No</v>
      </c>
      <c r="BC5" s="76" t="str">
        <f>IF(('[1]Drawer Front Profiles'!$D5-0)&gt;=0,"Look B,C,D,F &amp; G","No")</f>
        <v>Look B,C,D,F &amp; G</v>
      </c>
      <c r="BD5" s="76" t="str">
        <f>IF(('[1]Drawer Front Profiles'!$D5-21.81250146)&gt;=0,"Look B,C,D,F &amp; G","No")</f>
        <v>No</v>
      </c>
      <c r="BE5" s="76" t="str">
        <f>IF(('[1]Drawer Front Profiles'!$D5-9.1352216)&gt;=0,"Look B,C,D,F &amp; G","No")</f>
        <v>No</v>
      </c>
      <c r="BF5" s="76" t="str">
        <f>IF(('[1]Drawer Front Profiles'!$D5-9.1352216)&gt;=0,"Look B,C,D,F &amp; G","No")</f>
        <v>No</v>
      </c>
      <c r="BG5" s="76" t="str">
        <f>IF(('[1]Drawer Front Profiles'!$D5-21.81250292)&gt;=0,"Look B,C,D,F &amp; G","No")</f>
        <v>No</v>
      </c>
      <c r="BH5" s="76" t="str">
        <f>IF(('[1]Drawer Front Profiles'!$D5-21.81252021)&gt;=0,"Look B,C,D,F &amp; G","No")</f>
        <v>No</v>
      </c>
      <c r="BI5" s="76" t="str">
        <f>IF(('[1]Drawer Front Profiles'!$D5-7.525)&gt;=0,"Look B,C,D,F &amp; G","No")</f>
        <v>No</v>
      </c>
    </row>
    <row r="6" spans="1:61" ht="15.75" customHeight="1" thickBot="1" x14ac:dyDescent="0.3">
      <c r="A6" s="14" t="str">
        <f>IF('[1]Drawer Front Profiles'!$A6&lt;&gt;"",'[1]Drawer Front Profiles'!$A6,"")</f>
        <v>N/A</v>
      </c>
      <c r="B6" s="14" t="str">
        <f>IF('[1]Drawer Front Profiles'!$B6&lt;&gt;"",'[1]Drawer Front Profiles'!$B6,"")</f>
        <v>300-38RP</v>
      </c>
      <c r="C6" s="73" t="str">
        <f>IF(('[1]Drawer Front Profiles'!$D6-0)&gt;=0,"Look B,C,D,F &amp; G","No")</f>
        <v>Look B,C,D,F &amp; G</v>
      </c>
      <c r="D6" s="74" t="str">
        <f>IF(('[1]Drawer Front Profiles'!$D6-0)&gt;=0,"Look B,C,D,F &amp; G","No")</f>
        <v>Look B,C,D,F &amp; G</v>
      </c>
      <c r="E6" s="74" t="str">
        <f>IF(('[1]Drawer Front Profiles'!$D6-2.6439654)&gt;=0,"Look B,C,D,F &amp; G","No")</f>
        <v>Look B,C,D,F &amp; G</v>
      </c>
      <c r="F6" s="74" t="str">
        <f>IF(('[1]Drawer Front Profiles'!$D6-6.5903696)&gt;=0,"Look B,C,D,F &amp; G","No")</f>
        <v>Look B,C,D,F &amp; G</v>
      </c>
      <c r="G6" s="74" t="str">
        <f>IF(('[1]Drawer Front Profiles'!$D6-15.46250146)&gt;=0,"Look C,D &amp; G","No")</f>
        <v>No</v>
      </c>
      <c r="H6" s="74" t="str">
        <f>IF(('[1]Drawer Front Profiles'!$D6-9.34404481)&gt;=0,"Look B,C,D &amp; G","No")</f>
        <v>Look B,C,D &amp; G</v>
      </c>
      <c r="I6" s="74" t="str">
        <f>IF(('[1]Drawer Front Profiles'!$D6-0)&gt;=0,"Look B,C,D,F &amp; G","No")</f>
        <v>Look B,C,D,F &amp; G</v>
      </c>
      <c r="J6" s="74" t="str">
        <f>IF(('[1]Drawer Front Profiles'!$D6-1.99442068)&gt;=0,"Look B,C,D,F &amp; G","No")</f>
        <v>Look B,C,D,F &amp; G</v>
      </c>
      <c r="K6" s="74" t="str">
        <f>IF(('[1]Drawer Front Profiles'!$D6-15.75471398)&gt;=0,"Look C,D &amp; G","No")</f>
        <v>No</v>
      </c>
      <c r="L6" s="74" t="str">
        <f>IF(('[1]Drawer Front Profiles'!$D6-14.02090435)&gt;=0,"Look C,D &amp; G","No")</f>
        <v>No</v>
      </c>
      <c r="M6" s="74" t="str">
        <f>IF(('[1]Drawer Front Profiles'!$D6-18.41250064)&gt;=0,"Look C,D &amp; G","No")</f>
        <v>No</v>
      </c>
      <c r="N6" s="74" t="str">
        <f>IF(('[1]Drawer Front Profiles'!$D6-0)&gt;=0,"Look B,C,D &amp; G","No")</f>
        <v>Look B,C,D &amp; G</v>
      </c>
      <c r="O6" s="74" t="str">
        <f>IF(('[1]Drawer Front Profiles'!$D6-3.04396498)&gt;=0,"Look B,C,D &amp; G","No")</f>
        <v>Look B,C,D &amp; G</v>
      </c>
      <c r="P6" s="74" t="str">
        <f>IF(('[1]Drawer Front Profiles'!$D6-18.64135815)&gt;=0,"Look C,D &amp; G","No")</f>
        <v>No</v>
      </c>
      <c r="Q6" s="74" t="str">
        <f>IF(('[1]Drawer Front Profiles'!$D6-16.84645805)&gt;=0,"Look C,D &amp; G","No")</f>
        <v>No</v>
      </c>
      <c r="R6" s="75" t="str">
        <f>IF(('[1]Drawer Front Profiles'!$D6-15.46250146)&gt;=0,"Look B,C,D &amp; G","No")</f>
        <v>No</v>
      </c>
      <c r="S6" s="74" t="str">
        <f>IF(('[1]Drawer Front Profiles'!$D6-27.94954481)&gt;=0,"Look C,D &amp; G","No")</f>
        <v>No</v>
      </c>
      <c r="T6" s="74" t="str">
        <f>IF(('[1]Drawer Front Profiles'!$D6-18.64404399)&gt;=0,"Look C,D &amp; G","No")</f>
        <v>No</v>
      </c>
      <c r="U6" s="75" t="str">
        <f>IF(('[1]Drawer Front Profiles'!$D6-0)&gt;=0,"Look B,C,D &amp; G","No")</f>
        <v>Look B,C,D &amp; G</v>
      </c>
      <c r="V6" s="75" t="str">
        <f>IF(('[1]Drawer Front Profiles'!$D6-8.58589172)&gt;=0,"Look B,C,D &amp; G","No")</f>
        <v>Look B,C,D &amp; G</v>
      </c>
      <c r="W6" s="74" t="str">
        <f>IF(('[1]Drawer Front Profiles'!$D6-0)&gt;=0,"Look B,C,D,F &amp; G","No")</f>
        <v>Look B,C,D,F &amp; G</v>
      </c>
      <c r="X6" s="74" t="str">
        <f>IF(('[1]Drawer Front Profiles'!$D6-2.64403281)&gt;=0,"Look C,D &amp; G","No")</f>
        <v>Look C,D &amp; G</v>
      </c>
      <c r="Y6" s="75" t="str">
        <f>IF(('[1]Drawer Front Profiles'!$D6-9.07032804)&gt;=0,"Look C,D &amp; G","No")</f>
        <v>Look C,D &amp; G</v>
      </c>
      <c r="Z6" s="75" t="str">
        <f>IF(('[1]Drawer Front Profiles'!$D6-15.46250146)&gt;=0,"Look C,D &amp; G","No")</f>
        <v>No</v>
      </c>
      <c r="AA6" s="75" t="str">
        <f>IF(('[1]Drawer Front Profiles'!$D6-15.69403715)&gt;=0,"Look B,C,D &amp; G","No")</f>
        <v>No</v>
      </c>
      <c r="AB6" s="75" t="str">
        <f>IF(('[1]Drawer Front Profiles'!$D6-9.07032804)&gt;=0,"Look B,C,D,F &amp; G","No")</f>
        <v>Look B,C,D,F &amp; G</v>
      </c>
      <c r="AC6" s="74" t="str">
        <f>IF(('[1]Drawer Front Profiles'!$D6-14.02090435)&gt;=0,"Look B,C,D &amp; G","No")</f>
        <v>No</v>
      </c>
      <c r="AD6" s="76" t="str">
        <f>IF(('[1]Drawer Front Profiles'!$D6-0)&gt;=0,"Look B,C,D,F &amp; G","No")</f>
        <v>Look B,C,D,F &amp; G</v>
      </c>
      <c r="AE6" s="74" t="str">
        <f>IF(('[1]Drawer Front Profiles'!$D6-6.35954126)&gt;=0,"Look B,C,D &amp; G","No")</f>
        <v>Look B,C,D &amp; G</v>
      </c>
      <c r="AF6" s="76" t="str">
        <f>IF(('[1]Drawer Front Profiles'!$D6-19.68205639)&gt;=0,"Look B,C,D,F &amp; G","No")</f>
        <v>No</v>
      </c>
      <c r="AG6" s="76" t="str">
        <f>IF(('[1]Drawer Front Profiles'!$D6-15.69404481)&gt;=0,"Look B,C,D,F &amp; G","No")</f>
        <v>No</v>
      </c>
      <c r="AH6" s="76" t="str">
        <f>IF(('[1]Drawer Front Profiles'!$D6-0)&gt;=0,"Look B,C,D,F &amp; G","No")</f>
        <v>Look B,C,D,F &amp; G</v>
      </c>
      <c r="AI6" s="76" t="str">
        <f>IF(('[1]Drawer Front Profiles'!$D6-18.63750146)&gt;=0,"Look B,C,D,F &amp; G","No")</f>
        <v>No</v>
      </c>
      <c r="AJ6" s="76" t="str">
        <f>IF(('[1]Drawer Front Profiles'!$D6-7.75654335)&gt;=0,"Look B,C,D,F &amp; G","No")</f>
        <v>Look B,C,D,F &amp; G</v>
      </c>
      <c r="AK6" s="76" t="str">
        <f>IF(('[1]Drawer Front Profiles'!$D6-12.2875)&gt;=0,"Look B,C,D,F &amp; G","No")</f>
        <v>Look B,C,D,F &amp; G</v>
      </c>
      <c r="AL6" s="76" t="str">
        <f>IF(('[1]Drawer Front Profiles'!$D6-2.64403281)&gt;=0,"Look B,C,D,F &amp; G","No")</f>
        <v>Look B,C,D,F &amp; G</v>
      </c>
      <c r="AM6" s="76" t="str">
        <f>IF(('[1]Drawer Front Profiles'!$D6-0)&gt;=0,"Look B,C,D,F &amp; G","No")</f>
        <v>Look B,C,D,F &amp; G</v>
      </c>
      <c r="AN6" s="76" t="str">
        <f>IF(('[1]Drawer Front Profiles'!$D6-0)&gt;=0,"Look B,C,D,F &amp; G","No")</f>
        <v>Look B,C,D,F &amp; G</v>
      </c>
      <c r="AO6" s="76" t="str">
        <f>IF(('[1]Drawer Front Profiles'!$D6-2.64403281)&gt;=0,"Look B,C,D,F &amp; G","No")</f>
        <v>Look B,C,D,F &amp; G</v>
      </c>
      <c r="AP6" s="76" t="str">
        <f>IF(('[1]Drawer Front Profiles'!$D6-6.5903696)&gt;=0,"Look B,C,D,F &amp; G","No")</f>
        <v>Look B,C,D,F &amp; G</v>
      </c>
      <c r="AQ6" s="76" t="str">
        <f>IF(('[1]Drawer Front Profiles'!$D6-0)&gt;=0,"Look B,C,D,F &amp; G","No")</f>
        <v>Look B,C,D,F &amp; G</v>
      </c>
      <c r="AR6" s="76" t="str">
        <f>IF(('[1]Drawer Front Profiles'!$D6-1.99442068)&gt;=0,"Look B,C,D,F &amp; G","No")</f>
        <v>Look B,C,D,F &amp; G</v>
      </c>
      <c r="AS6" s="76" t="str">
        <f>IF(('[1]Drawer Front Profiles'!$D6-0)&gt;=0,"Look B,C,D,F &amp; G","No")</f>
        <v>Look B,C,D,F &amp; G</v>
      </c>
      <c r="AT6" s="76" t="str">
        <f>IF(('[1]Drawer Front Profiles'!$D6-9.07032804)&gt;=0,"Look B,C,D,F &amp; G","No")</f>
        <v>Look B,C,D,F &amp; G</v>
      </c>
      <c r="AU6" s="76" t="str">
        <f>IF(('[1]Drawer Front Profiles'!$D6-0)&gt;=0,"Look B,C,D,F &amp; G","No")</f>
        <v>Look B,C,D,F &amp; G</v>
      </c>
      <c r="AV6" s="76" t="str">
        <f>IF(('[1]Drawer Front Profiles'!$D6-0)&gt;=0,"Look B,C,D,F &amp; G","No")</f>
        <v>Look B,C,D,F &amp; G</v>
      </c>
      <c r="AW6" s="76" t="str">
        <f>IF(('[1]Drawer Front Profiles'!$D6-18.86904481)&gt;=0,"Look B,C,D,F &amp; G","No")</f>
        <v>No</v>
      </c>
      <c r="AX6" s="76" t="str">
        <f>IF(('[1]Drawer Front Profiles'!$D6-7.75654335)&gt;=0,"Look B,C,D,F &amp; G","No")</f>
        <v>Look B,C,D,F &amp; G</v>
      </c>
      <c r="AY6" s="76" t="str">
        <f>IF(('[1]Drawer Front Profiles'!$D6-17.28154481)&gt;=0,"Look B,C,D,F &amp; G","No")</f>
        <v>No</v>
      </c>
      <c r="AZ6" s="76" t="str">
        <f>IF(('[1]Drawer Front Profiles'!$D6-18.6375)&gt;=0,"Look B,C,D,F &amp; G","No")</f>
        <v>No</v>
      </c>
      <c r="BA6" s="76" t="str">
        <f>IF(('[1]Drawer Front Profiles'!$D6-9.34404)&gt;=0,"Look B,C,D,F &amp; G","No")</f>
        <v>Look B,C,D,F &amp; G</v>
      </c>
      <c r="BB6" s="76" t="str">
        <f>IF(('[1]Drawer Front Profiles'!$D6-28.1625)&gt;=0,"Look B,C,D,F &amp; G","No")</f>
        <v>No</v>
      </c>
      <c r="BC6" s="76" t="str">
        <f>IF(('[1]Drawer Front Profiles'!$D6-0)&gt;=0,"Look B,C,D,F &amp; G","No")</f>
        <v>Look B,C,D,F &amp; G</v>
      </c>
      <c r="BD6" s="76" t="str">
        <f>IF(('[1]Drawer Front Profiles'!$D6-21.81250146)&gt;=0,"Look B,C,D,F &amp; G","No")</f>
        <v>No</v>
      </c>
      <c r="BE6" s="76" t="str">
        <f>IF(('[1]Drawer Front Profiles'!$D6-9.1352216)&gt;=0,"Look B,C,D,F &amp; G","No")</f>
        <v>Look B,C,D,F &amp; G</v>
      </c>
      <c r="BF6" s="76" t="str">
        <f>IF(('[1]Drawer Front Profiles'!$D6-9.1352216)&gt;=0,"Look B,C,D,F &amp; G","No")</f>
        <v>Look B,C,D,F &amp; G</v>
      </c>
      <c r="BG6" s="76" t="str">
        <f>IF(('[1]Drawer Front Profiles'!$D6-21.81250292)&gt;=0,"Look B,C,D,F &amp; G","No")</f>
        <v>No</v>
      </c>
      <c r="BH6" s="76" t="str">
        <f>IF(('[1]Drawer Front Profiles'!$D6-21.81252021)&gt;=0,"Look B,C,D,F &amp; G","No")</f>
        <v>No</v>
      </c>
      <c r="BI6" s="76" t="str">
        <f>IF(('[1]Drawer Front Profiles'!$D6-7.525)&gt;=0,"Look B,C,D,F &amp; G","No")</f>
        <v>Look B,C,D,F &amp; G</v>
      </c>
    </row>
    <row r="7" spans="1:61" ht="15.75" customHeight="1" thickBot="1" x14ac:dyDescent="0.3">
      <c r="A7" s="14" t="str">
        <f>IF('[1]Drawer Front Profiles'!$A7&lt;&gt;"",'[1]Drawer Front Profiles'!$A7,"")</f>
        <v>N/A</v>
      </c>
      <c r="B7" s="14" t="str">
        <f>IF('[1]Drawer Front Profiles'!$B7&lt;&gt;"",'[1]Drawer Front Profiles'!$B7,"")</f>
        <v>300-44RP</v>
      </c>
      <c r="C7" s="73" t="str">
        <f>IF(('[1]Drawer Front Profiles'!$D7-0)&gt;=0,"Look B,C,D,F &amp; G","No")</f>
        <v>Look B,C,D,F &amp; G</v>
      </c>
      <c r="D7" s="74" t="str">
        <f>IF(('[1]Drawer Front Profiles'!$D7-0)&gt;=0,"Look B,C,D,F &amp; G","No")</f>
        <v>Look B,C,D,F &amp; G</v>
      </c>
      <c r="E7" s="74" t="str">
        <f>IF(('[1]Drawer Front Profiles'!$D7-2.6439654)&gt;=0,"Look B,C,D,F &amp; G","No")</f>
        <v>Look B,C,D,F &amp; G</v>
      </c>
      <c r="F7" s="74" t="str">
        <f>IF(('[1]Drawer Front Profiles'!$D7-6.5903696)&gt;=0,"Look B,C,D,F &amp; G","No")</f>
        <v>Look B,C,D,F &amp; G</v>
      </c>
      <c r="G7" s="74" t="str">
        <f>IF(('[1]Drawer Front Profiles'!$D7-15.46250146)&gt;=0,"Look C,D &amp; G","No")</f>
        <v>Look C,D &amp; G</v>
      </c>
      <c r="H7" s="74" t="str">
        <f>IF(('[1]Drawer Front Profiles'!$D7-9.34404481)&gt;=0,"Look B,C,D &amp; G","No")</f>
        <v>Look B,C,D &amp; G</v>
      </c>
      <c r="I7" s="74" t="str">
        <f>IF(('[1]Drawer Front Profiles'!$D7-0)&gt;=0,"Look B,C,D,F &amp; G","No")</f>
        <v>Look B,C,D,F &amp; G</v>
      </c>
      <c r="J7" s="74" t="str">
        <f>IF(('[1]Drawer Front Profiles'!$D7-1.99442068)&gt;=0,"Look B,C,D,F &amp; G","No")</f>
        <v>Look B,C,D,F &amp; G</v>
      </c>
      <c r="K7" s="74" t="str">
        <f>IF(('[1]Drawer Front Profiles'!$D7-15.75471398)&gt;=0,"Look C,D &amp; G","No")</f>
        <v>Look C,D &amp; G</v>
      </c>
      <c r="L7" s="74" t="str">
        <f>IF(('[1]Drawer Front Profiles'!$D7-14.02090435)&gt;=0,"Look C,D &amp; G","No")</f>
        <v>Look C,D &amp; G</v>
      </c>
      <c r="M7" s="74" t="str">
        <f>IF(('[1]Drawer Front Profiles'!$D7-18.41250064)&gt;=0,"Look C,D &amp; G","No")</f>
        <v>Look C,D &amp; G</v>
      </c>
      <c r="N7" s="74" t="str">
        <f>IF(('[1]Drawer Front Profiles'!$D7-0)&gt;=0,"Look B,C,D &amp; G","No")</f>
        <v>Look B,C,D &amp; G</v>
      </c>
      <c r="O7" s="74" t="str">
        <f>IF(('[1]Drawer Front Profiles'!$D7-3.04396498)&gt;=0,"Look B,C,D &amp; G","No")</f>
        <v>Look B,C,D &amp; G</v>
      </c>
      <c r="P7" s="74" t="str">
        <f>IF(('[1]Drawer Front Profiles'!$D7-18.64135815)&gt;=0,"Look C,D &amp; G","No")</f>
        <v>Look C,D &amp; G</v>
      </c>
      <c r="Q7" s="74" t="str">
        <f>IF(('[1]Drawer Front Profiles'!$D7-16.84645805)&gt;=0,"Look C,D &amp; G","No")</f>
        <v>Look C,D &amp; G</v>
      </c>
      <c r="R7" s="75" t="str">
        <f>IF(('[1]Drawer Front Profiles'!$D7-15.46250146)&gt;=0,"Look B,C,D &amp; G","No")</f>
        <v>Look B,C,D &amp; G</v>
      </c>
      <c r="S7" s="74" t="str">
        <f>IF(('[1]Drawer Front Profiles'!$D7-27.94954481)&gt;=0,"Look C,D &amp; G","No")</f>
        <v>No</v>
      </c>
      <c r="T7" s="74" t="str">
        <f>IF(('[1]Drawer Front Profiles'!$D7-18.64404399)&gt;=0,"Look C,D &amp; G","No")</f>
        <v>Look C,D &amp; G</v>
      </c>
      <c r="U7" s="75" t="str">
        <f>IF(('[1]Drawer Front Profiles'!$D7-0)&gt;=0,"Look B,C,D &amp; G","No")</f>
        <v>Look B,C,D &amp; G</v>
      </c>
      <c r="V7" s="75" t="str">
        <f>IF(('[1]Drawer Front Profiles'!$D7-8.58589172)&gt;=0,"Look B,C,D &amp; G","No")</f>
        <v>Look B,C,D &amp; G</v>
      </c>
      <c r="W7" s="74" t="str">
        <f>IF(('[1]Drawer Front Profiles'!$D7-0)&gt;=0,"Look B,C,D,F &amp; G","No")</f>
        <v>Look B,C,D,F &amp; G</v>
      </c>
      <c r="X7" s="74" t="str">
        <f>IF(('[1]Drawer Front Profiles'!$D7-2.64403281)&gt;=0,"Look C,D &amp; G","No")</f>
        <v>Look C,D &amp; G</v>
      </c>
      <c r="Y7" s="75" t="str">
        <f>IF(('[1]Drawer Front Profiles'!$D7-9.07032804)&gt;=0,"Look C,D &amp; G","No")</f>
        <v>Look C,D &amp; G</v>
      </c>
      <c r="Z7" s="75" t="str">
        <f>IF(('[1]Drawer Front Profiles'!$D7-15.46250146)&gt;=0,"Look C,D &amp; G","No")</f>
        <v>Look C,D &amp; G</v>
      </c>
      <c r="AA7" s="75" t="str">
        <f>IF(('[1]Drawer Front Profiles'!$D7-15.69403715)&gt;=0,"Look B,C,D &amp; G","No")</f>
        <v>Look B,C,D &amp; G</v>
      </c>
      <c r="AB7" s="75" t="str">
        <f>IF(('[1]Drawer Front Profiles'!$D7-9.07032804)&gt;=0,"Look B,C,D,F &amp; G","No")</f>
        <v>Look B,C,D,F &amp; G</v>
      </c>
      <c r="AC7" s="74" t="str">
        <f>IF(('[1]Drawer Front Profiles'!$D7-14.02090435)&gt;=0,"Look B,C,D &amp; G","No")</f>
        <v>Look B,C,D &amp; G</v>
      </c>
      <c r="AD7" s="76" t="str">
        <f>IF(('[1]Drawer Front Profiles'!$D7-0)&gt;=0,"Look B,C,D,F &amp; G","No")</f>
        <v>Look B,C,D,F &amp; G</v>
      </c>
      <c r="AE7" s="74" t="str">
        <f>IF(('[1]Drawer Front Profiles'!$D7-6.35954126)&gt;=0,"Look B,C,D &amp; G","No")</f>
        <v>Look B,C,D &amp; G</v>
      </c>
      <c r="AF7" s="76" t="str">
        <f>IF(('[1]Drawer Front Profiles'!$D7-19.68205639)&gt;=0,"Look B,C,D,F &amp; G","No")</f>
        <v>No</v>
      </c>
      <c r="AG7" s="76" t="str">
        <f>IF(('[1]Drawer Front Profiles'!$D7-15.69404481)&gt;=0,"Look B,C,D,F &amp; G","No")</f>
        <v>Look B,C,D,F &amp; G</v>
      </c>
      <c r="AH7" s="76" t="str">
        <f>IF(('[1]Drawer Front Profiles'!$D7-0)&gt;=0,"Look B,C,D,F &amp; G","No")</f>
        <v>Look B,C,D,F &amp; G</v>
      </c>
      <c r="AI7" s="76" t="str">
        <f>IF(('[1]Drawer Front Profiles'!$D7-18.63750146)&gt;=0,"Look B,C,D,F &amp; G","No")</f>
        <v>Look B,C,D,F &amp; G</v>
      </c>
      <c r="AJ7" s="76" t="str">
        <f>IF(('[1]Drawer Front Profiles'!$D7-7.75654335)&gt;=0,"Look B,C,D,F &amp; G","No")</f>
        <v>Look B,C,D,F &amp; G</v>
      </c>
      <c r="AK7" s="76" t="str">
        <f>IF(('[1]Drawer Front Profiles'!$D7-12.2875)&gt;=0,"Look B,C,D,F &amp; G","No")</f>
        <v>Look B,C,D,F &amp; G</v>
      </c>
      <c r="AL7" s="76" t="str">
        <f>IF(('[1]Drawer Front Profiles'!$D7-2.64403281)&gt;=0,"Look B,C,D,F &amp; G","No")</f>
        <v>Look B,C,D,F &amp; G</v>
      </c>
      <c r="AM7" s="76" t="str">
        <f>IF(('[1]Drawer Front Profiles'!$D7-0)&gt;=0,"Look B,C,D,F &amp; G","No")</f>
        <v>Look B,C,D,F &amp; G</v>
      </c>
      <c r="AN7" s="76" t="str">
        <f>IF(('[1]Drawer Front Profiles'!$D7-0)&gt;=0,"Look B,C,D,F &amp; G","No")</f>
        <v>Look B,C,D,F &amp; G</v>
      </c>
      <c r="AO7" s="76" t="str">
        <f>IF(('[1]Drawer Front Profiles'!$D7-2.64403281)&gt;=0,"Look B,C,D,F &amp; G","No")</f>
        <v>Look B,C,D,F &amp; G</v>
      </c>
      <c r="AP7" s="76" t="str">
        <f>IF(('[1]Drawer Front Profiles'!$D7-6.5903696)&gt;=0,"Look B,C,D,F &amp; G","No")</f>
        <v>Look B,C,D,F &amp; G</v>
      </c>
      <c r="AQ7" s="76" t="str">
        <f>IF(('[1]Drawer Front Profiles'!$D7-0)&gt;=0,"Look B,C,D,F &amp; G","No")</f>
        <v>Look B,C,D,F &amp; G</v>
      </c>
      <c r="AR7" s="76" t="str">
        <f>IF(('[1]Drawer Front Profiles'!$D7-1.99442068)&gt;=0,"Look B,C,D,F &amp; G","No")</f>
        <v>Look B,C,D,F &amp; G</v>
      </c>
      <c r="AS7" s="76" t="str">
        <f>IF(('[1]Drawer Front Profiles'!$D7-0)&gt;=0,"Look B,C,D,F &amp; G","No")</f>
        <v>Look B,C,D,F &amp; G</v>
      </c>
      <c r="AT7" s="76" t="str">
        <f>IF(('[1]Drawer Front Profiles'!$D7-9.07032804)&gt;=0,"Look B,C,D,F &amp; G","No")</f>
        <v>Look B,C,D,F &amp; G</v>
      </c>
      <c r="AU7" s="76" t="str">
        <f>IF(('[1]Drawer Front Profiles'!$D7-0)&gt;=0,"Look B,C,D,F &amp; G","No")</f>
        <v>Look B,C,D,F &amp; G</v>
      </c>
      <c r="AV7" s="76" t="str">
        <f>IF(('[1]Drawer Front Profiles'!$D7-0)&gt;=0,"Look B,C,D,F &amp; G","No")</f>
        <v>Look B,C,D,F &amp; G</v>
      </c>
      <c r="AW7" s="76" t="str">
        <f>IF(('[1]Drawer Front Profiles'!$D7-18.86904481)&gt;=0,"Look B,C,D,F &amp; G","No")</f>
        <v>Look B,C,D,F &amp; G</v>
      </c>
      <c r="AX7" s="76" t="str">
        <f>IF(('[1]Drawer Front Profiles'!$D7-7.75654335)&gt;=0,"Look B,C,D,F &amp; G","No")</f>
        <v>Look B,C,D,F &amp; G</v>
      </c>
      <c r="AY7" s="76" t="str">
        <f>IF(('[1]Drawer Front Profiles'!$D7-17.28154481)&gt;=0,"Look B,C,D,F &amp; G","No")</f>
        <v>Look B,C,D,F &amp; G</v>
      </c>
      <c r="AZ7" s="76" t="str">
        <f>IF(('[1]Drawer Front Profiles'!$D7-18.6375)&gt;=0,"Look B,C,D,F &amp; G","No")</f>
        <v>Look B,C,D,F &amp; G</v>
      </c>
      <c r="BA7" s="76" t="str">
        <f>IF(('[1]Drawer Front Profiles'!$D7-9.34404)&gt;=0,"Look B,C,D,F &amp; G","No")</f>
        <v>Look B,C,D,F &amp; G</v>
      </c>
      <c r="BB7" s="76" t="str">
        <f>IF(('[1]Drawer Front Profiles'!$D7-28.1625)&gt;=0,"Look B,C,D,F &amp; G","No")</f>
        <v>No</v>
      </c>
      <c r="BC7" s="76" t="str">
        <f>IF(('[1]Drawer Front Profiles'!$D7-0)&gt;=0,"Look B,C,D,F &amp; G","No")</f>
        <v>Look B,C,D,F &amp; G</v>
      </c>
      <c r="BD7" s="76" t="str">
        <f>IF(('[1]Drawer Front Profiles'!$D7-21.81250146)&gt;=0,"Look B,C,D,F &amp; G","No")</f>
        <v>No</v>
      </c>
      <c r="BE7" s="76" t="str">
        <f>IF(('[1]Drawer Front Profiles'!$D7-9.1352216)&gt;=0,"Look B,C,D,F &amp; G","No")</f>
        <v>Look B,C,D,F &amp; G</v>
      </c>
      <c r="BF7" s="76" t="str">
        <f>IF(('[1]Drawer Front Profiles'!$D7-9.1352216)&gt;=0,"Look B,C,D,F &amp; G","No")</f>
        <v>Look B,C,D,F &amp; G</v>
      </c>
      <c r="BG7" s="76" t="str">
        <f>IF(('[1]Drawer Front Profiles'!$D7-21.81250292)&gt;=0,"Look B,C,D,F &amp; G","No")</f>
        <v>No</v>
      </c>
      <c r="BH7" s="76" t="str">
        <f>IF(('[1]Drawer Front Profiles'!$D7-21.81252021)&gt;=0,"Look B,C,D,F &amp; G","No")</f>
        <v>No</v>
      </c>
      <c r="BI7" s="76" t="str">
        <f>IF(('[1]Drawer Front Profiles'!$D7-7.525)&gt;=0,"Look B,C,D,F &amp; G","No")</f>
        <v>Look B,C,D,F &amp; G</v>
      </c>
    </row>
    <row r="8" spans="1:61" ht="15.75" customHeight="1" thickBot="1" x14ac:dyDescent="0.3">
      <c r="A8" s="14" t="str">
        <f>IF('[1]Drawer Front Profiles'!$A8&lt;&gt;"",'[1]Drawer Front Profiles'!$A8,"")</f>
        <v>N/A</v>
      </c>
      <c r="B8" s="14" t="str">
        <f>IF('[1]Drawer Front Profiles'!$B8&lt;&gt;"",'[1]Drawer Front Profiles'!$B8,"")</f>
        <v>300-51RP</v>
      </c>
      <c r="C8" s="73" t="str">
        <f>IF(('[1]Drawer Front Profiles'!$D8-0)&gt;=0,"Look B,C,D,F &amp; G","No")</f>
        <v>Look B,C,D,F &amp; G</v>
      </c>
      <c r="D8" s="74" t="str">
        <f>IF(('[1]Drawer Front Profiles'!$D8-0)&gt;=0,"Look B,C,D,F &amp; G","No")</f>
        <v>Look B,C,D,F &amp; G</v>
      </c>
      <c r="E8" s="74" t="str">
        <f>IF(('[1]Drawer Front Profiles'!$D8-2.6439654)&gt;=0,"Look B,C,D,F &amp; G","No")</f>
        <v>Look B,C,D,F &amp; G</v>
      </c>
      <c r="F8" s="74" t="str">
        <f>IF(('[1]Drawer Front Profiles'!$D8-6.5903696)&gt;=0,"Look B,C,D,F &amp; G","No")</f>
        <v>Look B,C,D,F &amp; G</v>
      </c>
      <c r="G8" s="74" t="str">
        <f>IF(('[1]Drawer Front Profiles'!$D8-15.46250146)&gt;=0,"Look C,D &amp; G","No")</f>
        <v>Look C,D &amp; G</v>
      </c>
      <c r="H8" s="74" t="str">
        <f>IF(('[1]Drawer Front Profiles'!$D8-9.34404481)&gt;=0,"Look B,C,D &amp; G","No")</f>
        <v>Look B,C,D &amp; G</v>
      </c>
      <c r="I8" s="74" t="str">
        <f>IF(('[1]Drawer Front Profiles'!$D8-0)&gt;=0,"Look B,C,D,F &amp; G","No")</f>
        <v>Look B,C,D,F &amp; G</v>
      </c>
      <c r="J8" s="74" t="str">
        <f>IF(('[1]Drawer Front Profiles'!$D8-1.99442068)&gt;=0,"Look B,C,D,F &amp; G","No")</f>
        <v>Look B,C,D,F &amp; G</v>
      </c>
      <c r="K8" s="74" t="str">
        <f>IF(('[1]Drawer Front Profiles'!$D8-15.75471398)&gt;=0,"Look C,D &amp; G","No")</f>
        <v>Look C,D &amp; G</v>
      </c>
      <c r="L8" s="74" t="str">
        <f>IF(('[1]Drawer Front Profiles'!$D8-14.02090435)&gt;=0,"Look C,D &amp; G","No")</f>
        <v>Look C,D &amp; G</v>
      </c>
      <c r="M8" s="74" t="str">
        <f>IF(('[1]Drawer Front Profiles'!$D8-18.41250064)&gt;=0,"Look C,D &amp; G","No")</f>
        <v>Look C,D &amp; G</v>
      </c>
      <c r="N8" s="74" t="str">
        <f>IF(('[1]Drawer Front Profiles'!$D8-0)&gt;=0,"Look B,C,D &amp; G","No")</f>
        <v>Look B,C,D &amp; G</v>
      </c>
      <c r="O8" s="74" t="str">
        <f>IF(('[1]Drawer Front Profiles'!$D8-3.04396498)&gt;=0,"Look B,C,D &amp; G","No")</f>
        <v>Look B,C,D &amp; G</v>
      </c>
      <c r="P8" s="74" t="str">
        <f>IF(('[1]Drawer Front Profiles'!$D8-18.64135815)&gt;=0,"Look C,D &amp; G","No")</f>
        <v>Look C,D &amp; G</v>
      </c>
      <c r="Q8" s="74" t="str">
        <f>IF(('[1]Drawer Front Profiles'!$D8-16.84645805)&gt;=0,"Look C,D &amp; G","No")</f>
        <v>Look C,D &amp; G</v>
      </c>
      <c r="R8" s="75" t="str">
        <f>IF(('[1]Drawer Front Profiles'!$D8-15.46250146)&gt;=0,"Look B,C,D &amp; G","No")</f>
        <v>Look B,C,D &amp; G</v>
      </c>
      <c r="S8" s="74" t="str">
        <f>IF(('[1]Drawer Front Profiles'!$D8-27.94954481)&gt;=0,"Look C,D &amp; G","No")</f>
        <v>No</v>
      </c>
      <c r="T8" s="74" t="str">
        <f>IF(('[1]Drawer Front Profiles'!$D8-18.64404399)&gt;=0,"Look C,D &amp; G","No")</f>
        <v>Look C,D &amp; G</v>
      </c>
      <c r="U8" s="75" t="str">
        <f>IF(('[1]Drawer Front Profiles'!$D8-0)&gt;=0,"Look B,C,D &amp; G","No")</f>
        <v>Look B,C,D &amp; G</v>
      </c>
      <c r="V8" s="75" t="str">
        <f>IF(('[1]Drawer Front Profiles'!$D8-8.58589172)&gt;=0,"Look B,C,D &amp; G","No")</f>
        <v>Look B,C,D &amp; G</v>
      </c>
      <c r="W8" s="74" t="str">
        <f>IF(('[1]Drawer Front Profiles'!$D8-0)&gt;=0,"Look B,C,D,F &amp; G","No")</f>
        <v>Look B,C,D,F &amp; G</v>
      </c>
      <c r="X8" s="74" t="str">
        <f>IF(('[1]Drawer Front Profiles'!$D8-2.64403281)&gt;=0,"Look C,D &amp; G","No")</f>
        <v>Look C,D &amp; G</v>
      </c>
      <c r="Y8" s="75" t="str">
        <f>IF(('[1]Drawer Front Profiles'!$D8-9.07032804)&gt;=0,"Look C,D &amp; G","No")</f>
        <v>Look C,D &amp; G</v>
      </c>
      <c r="Z8" s="75" t="str">
        <f>IF(('[1]Drawer Front Profiles'!$D8-15.46250146)&gt;=0,"Look C,D &amp; G","No")</f>
        <v>Look C,D &amp; G</v>
      </c>
      <c r="AA8" s="75" t="str">
        <f>IF(('[1]Drawer Front Profiles'!$D8-15.69403715)&gt;=0,"Look B,C,D &amp; G","No")</f>
        <v>Look B,C,D &amp; G</v>
      </c>
      <c r="AB8" s="75" t="str">
        <f>IF(('[1]Drawer Front Profiles'!$D8-9.07032804)&gt;=0,"Look B,C,D,F &amp; G","No")</f>
        <v>Look B,C,D,F &amp; G</v>
      </c>
      <c r="AC8" s="74" t="str">
        <f>IF(('[1]Drawer Front Profiles'!$D8-14.02090435)&gt;=0,"Look B,C,D &amp; G","No")</f>
        <v>Look B,C,D &amp; G</v>
      </c>
      <c r="AD8" s="76" t="str">
        <f>IF(('[1]Drawer Front Profiles'!$D8-0)&gt;=0,"Look B,C,D,F &amp; G","No")</f>
        <v>Look B,C,D,F &amp; G</v>
      </c>
      <c r="AE8" s="74" t="str">
        <f>IF(('[1]Drawer Front Profiles'!$D8-6.35954126)&gt;=0,"Look B,C,D &amp; G","No")</f>
        <v>Look B,C,D &amp; G</v>
      </c>
      <c r="AF8" s="76" t="str">
        <f>IF(('[1]Drawer Front Profiles'!$D8-19.68205639)&gt;=0,"Look B,C,D,F &amp; G","No")</f>
        <v>Look B,C,D,F &amp; G</v>
      </c>
      <c r="AG8" s="76" t="str">
        <f>IF(('[1]Drawer Front Profiles'!$D8-15.69404481)&gt;=0,"Look B,C,D,F &amp; G","No")</f>
        <v>Look B,C,D,F &amp; G</v>
      </c>
      <c r="AH8" s="76" t="str">
        <f>IF(('[1]Drawer Front Profiles'!$D8-0)&gt;=0,"Look B,C,D,F &amp; G","No")</f>
        <v>Look B,C,D,F &amp; G</v>
      </c>
      <c r="AI8" s="76" t="str">
        <f>IF(('[1]Drawer Front Profiles'!$D8-18.63750146)&gt;=0,"Look B,C,D,F &amp; G","No")</f>
        <v>Look B,C,D,F &amp; G</v>
      </c>
      <c r="AJ8" s="76" t="str">
        <f>IF(('[1]Drawer Front Profiles'!$D8-7.75654335)&gt;=0,"Look B,C,D,F &amp; G","No")</f>
        <v>Look B,C,D,F &amp; G</v>
      </c>
      <c r="AK8" s="76" t="str">
        <f>IF(('[1]Drawer Front Profiles'!$D8-12.2875)&gt;=0,"Look B,C,D,F &amp; G","No")</f>
        <v>Look B,C,D,F &amp; G</v>
      </c>
      <c r="AL8" s="76" t="str">
        <f>IF(('[1]Drawer Front Profiles'!$D8-2.64403281)&gt;=0,"Look B,C,D,F &amp; G","No")</f>
        <v>Look B,C,D,F &amp; G</v>
      </c>
      <c r="AM8" s="76" t="str">
        <f>IF(('[1]Drawer Front Profiles'!$D8-0)&gt;=0,"Look B,C,D,F &amp; G","No")</f>
        <v>Look B,C,D,F &amp; G</v>
      </c>
      <c r="AN8" s="76" t="str">
        <f>IF(('[1]Drawer Front Profiles'!$D8-0)&gt;=0,"Look B,C,D,F &amp; G","No")</f>
        <v>Look B,C,D,F &amp; G</v>
      </c>
      <c r="AO8" s="76" t="str">
        <f>IF(('[1]Drawer Front Profiles'!$D8-2.64403281)&gt;=0,"Look B,C,D,F &amp; G","No")</f>
        <v>Look B,C,D,F &amp; G</v>
      </c>
      <c r="AP8" s="76" t="str">
        <f>IF(('[1]Drawer Front Profiles'!$D8-6.5903696)&gt;=0,"Look B,C,D,F &amp; G","No")</f>
        <v>Look B,C,D,F &amp; G</v>
      </c>
      <c r="AQ8" s="76" t="str">
        <f>IF(('[1]Drawer Front Profiles'!$D8-0)&gt;=0,"Look B,C,D,F &amp; G","No")</f>
        <v>Look B,C,D,F &amp; G</v>
      </c>
      <c r="AR8" s="76" t="str">
        <f>IF(('[1]Drawer Front Profiles'!$D8-1.99442068)&gt;=0,"Look B,C,D,F &amp; G","No")</f>
        <v>Look B,C,D,F &amp; G</v>
      </c>
      <c r="AS8" s="76" t="str">
        <f>IF(('[1]Drawer Front Profiles'!$D8-0)&gt;=0,"Look B,C,D,F &amp; G","No")</f>
        <v>Look B,C,D,F &amp; G</v>
      </c>
      <c r="AT8" s="76" t="str">
        <f>IF(('[1]Drawer Front Profiles'!$D8-9.07032804)&gt;=0,"Look B,C,D,F &amp; G","No")</f>
        <v>Look B,C,D,F &amp; G</v>
      </c>
      <c r="AU8" s="76" t="str">
        <f>IF(('[1]Drawer Front Profiles'!$D8-0)&gt;=0,"Look B,C,D,F &amp; G","No")</f>
        <v>Look B,C,D,F &amp; G</v>
      </c>
      <c r="AV8" s="76" t="str">
        <f>IF(('[1]Drawer Front Profiles'!$D8-0)&gt;=0,"Look B,C,D,F &amp; G","No")</f>
        <v>Look B,C,D,F &amp; G</v>
      </c>
      <c r="AW8" s="76" t="str">
        <f>IF(('[1]Drawer Front Profiles'!$D8-18.86904481)&gt;=0,"Look B,C,D,F &amp; G","No")</f>
        <v>Look B,C,D,F &amp; G</v>
      </c>
      <c r="AX8" s="76" t="str">
        <f>IF(('[1]Drawer Front Profiles'!$D8-7.75654335)&gt;=0,"Look B,C,D,F &amp; G","No")</f>
        <v>Look B,C,D,F &amp; G</v>
      </c>
      <c r="AY8" s="76" t="str">
        <f>IF(('[1]Drawer Front Profiles'!$D8-17.28154481)&gt;=0,"Look B,C,D,F &amp; G","No")</f>
        <v>Look B,C,D,F &amp; G</v>
      </c>
      <c r="AZ8" s="76" t="str">
        <f>IF(('[1]Drawer Front Profiles'!$D8-18.6375)&gt;=0,"Look B,C,D,F &amp; G","No")</f>
        <v>Look B,C,D,F &amp; G</v>
      </c>
      <c r="BA8" s="76" t="str">
        <f>IF(('[1]Drawer Front Profiles'!$D8-9.34404)&gt;=0,"Look B,C,D,F &amp; G","No")</f>
        <v>Look B,C,D,F &amp; G</v>
      </c>
      <c r="BB8" s="76" t="str">
        <f>IF(('[1]Drawer Front Profiles'!$D8-28.1625)&gt;=0,"Look B,C,D,F &amp; G","No")</f>
        <v>No</v>
      </c>
      <c r="BC8" s="76" t="str">
        <f>IF(('[1]Drawer Front Profiles'!$D8-0)&gt;=0,"Look B,C,D,F &amp; G","No")</f>
        <v>Look B,C,D,F &amp; G</v>
      </c>
      <c r="BD8" s="76" t="str">
        <f>IF(('[1]Drawer Front Profiles'!$D8-21.81250146)&gt;=0,"Look B,C,D,F &amp; G","No")</f>
        <v>Look B,C,D,F &amp; G</v>
      </c>
      <c r="BE8" s="76" t="str">
        <f>IF(('[1]Drawer Front Profiles'!$D8-9.1352216)&gt;=0,"Look B,C,D,F &amp; G","No")</f>
        <v>Look B,C,D,F &amp; G</v>
      </c>
      <c r="BF8" s="76" t="str">
        <f>IF(('[1]Drawer Front Profiles'!$D8-9.1352216)&gt;=0,"Look B,C,D,F &amp; G","No")</f>
        <v>Look B,C,D,F &amp; G</v>
      </c>
      <c r="BG8" s="76" t="str">
        <f>IF(('[1]Drawer Front Profiles'!$D8-21.81250292)&gt;=0,"Look B,C,D,F &amp; G","No")</f>
        <v>Look B,C,D,F &amp; G</v>
      </c>
      <c r="BH8" s="76" t="str">
        <f>IF(('[1]Drawer Front Profiles'!$D8-21.81252021)&gt;=0,"Look B,C,D,F &amp; G","No")</f>
        <v>Look B,C,D,F &amp; G</v>
      </c>
      <c r="BI8" s="76" t="str">
        <f>IF(('[1]Drawer Front Profiles'!$D8-7.525)&gt;=0,"Look B,C,D,F &amp; G","No")</f>
        <v>Look B,C,D,F &amp; G</v>
      </c>
    </row>
    <row r="9" spans="1:61" ht="15.75" customHeight="1" thickBot="1" x14ac:dyDescent="0.3">
      <c r="A9" s="127" t="str">
        <f>IF('[1]Drawer Front Profiles'!$A9&lt;&gt;"",'[1]Drawer Front Profiles'!$A9,"")</f>
        <v>224RP</v>
      </c>
      <c r="B9" s="127" t="str">
        <f>IF('[1]Drawer Front Profiles'!$B9&lt;&gt;"",'[1]Drawer Front Profiles'!$B9,"")</f>
        <v>301-06RP</v>
      </c>
      <c r="C9" s="128" t="str">
        <f>IF(('[1]Drawer Front Profiles'!$D9-0)&gt;=0,"Look B,C,D,F &amp; G","No")</f>
        <v>Look B,C,D,F &amp; G</v>
      </c>
      <c r="D9" s="129" t="str">
        <f>IF(('[1]Drawer Front Profiles'!$D9-0)&gt;=0,"Look B,C,D,F &amp; G","No")</f>
        <v>Look B,C,D,F &amp; G</v>
      </c>
      <c r="E9" s="129" t="str">
        <f>IF(('[1]Drawer Front Profiles'!$D9-2.6439654)&gt;=0,"Look B,C,D,F &amp; G","No")</f>
        <v>No</v>
      </c>
      <c r="F9" s="129" t="str">
        <f>IF(('[1]Drawer Front Profiles'!$D9-6.5903696)&gt;=0,"Look B,C,D,F &amp; G","No")</f>
        <v>No</v>
      </c>
      <c r="G9" s="129" t="str">
        <f>IF(('[1]Drawer Front Profiles'!$D9-15.46250146)&gt;=0,"Look C,D &amp; G","No")</f>
        <v>No</v>
      </c>
      <c r="H9" s="129" t="str">
        <f>IF(('[1]Drawer Front Profiles'!$D9-9.34404481)&gt;=0,"Look B,C,D &amp; G","No")</f>
        <v>No</v>
      </c>
      <c r="I9" s="129" t="str">
        <f>IF(('[1]Drawer Front Profiles'!$D9-0)&gt;=0,"Look B,C,D,F &amp; G","No")</f>
        <v>Look B,C,D,F &amp; G</v>
      </c>
      <c r="J9" s="129" t="str">
        <f>IF(('[1]Drawer Front Profiles'!$D9-1.99442068)&gt;=0,"Look B,C,D,F &amp; G","No")</f>
        <v>No</v>
      </c>
      <c r="K9" s="129" t="str">
        <f>IF(('[1]Drawer Front Profiles'!$D9-15.75471398)&gt;=0,"Look C,D &amp; G","No")</f>
        <v>No</v>
      </c>
      <c r="L9" s="129" t="str">
        <f>IF(('[1]Drawer Front Profiles'!$D9-14.02090435)&gt;=0,"Look C,D &amp; G","No")</f>
        <v>No</v>
      </c>
      <c r="M9" s="129" t="str">
        <f>IF(('[1]Drawer Front Profiles'!$D9-18.41250064)&gt;=0,"Look C,D &amp; G","No")</f>
        <v>No</v>
      </c>
      <c r="N9" s="129" t="str">
        <f>IF(('[1]Drawer Front Profiles'!$D9-0)&gt;=0,"Look B,C,D &amp; G","No")</f>
        <v>Look B,C,D &amp; G</v>
      </c>
      <c r="O9" s="129" t="str">
        <f>IF(('[1]Drawer Front Profiles'!$D9-3.04396498)&gt;=0,"Look B,C,D &amp; G","No")</f>
        <v>No</v>
      </c>
      <c r="P9" s="129" t="str">
        <f>IF(('[1]Drawer Front Profiles'!$D9-18.64135815)&gt;=0,"Look C,D &amp; G","No")</f>
        <v>No</v>
      </c>
      <c r="Q9" s="129" t="str">
        <f>IF(('[1]Drawer Front Profiles'!$D9-16.84645805)&gt;=0,"Look C,D &amp; G","No")</f>
        <v>No</v>
      </c>
      <c r="R9" s="130" t="str">
        <f>IF(('[1]Drawer Front Profiles'!$D9-15.46250146)&gt;=0,"Look B,C,D &amp; G","No")</f>
        <v>No</v>
      </c>
      <c r="S9" s="129" t="str">
        <f>IF(('[1]Drawer Front Profiles'!$D9-27.94954481)&gt;=0,"Look C,D &amp; G","No")</f>
        <v>No</v>
      </c>
      <c r="T9" s="129" t="str">
        <f>IF(('[1]Drawer Front Profiles'!$D9-18.64404399)&gt;=0,"Look C,D &amp; G","No")</f>
        <v>No</v>
      </c>
      <c r="U9" s="130" t="str">
        <f>IF(('[1]Drawer Front Profiles'!$D9-0)&gt;=0,"Look B,C,D &amp; G","No")</f>
        <v>Look B,C,D &amp; G</v>
      </c>
      <c r="V9" s="130" t="str">
        <f>IF(('[1]Drawer Front Profiles'!$D9-8.58589172)&gt;=0,"Look B,C,D &amp; G","No")</f>
        <v>No</v>
      </c>
      <c r="W9" s="129" t="str">
        <f>IF(('[1]Drawer Front Profiles'!$D9-0)&gt;=0,"Look B,C,D,F &amp; G","No")</f>
        <v>Look B,C,D,F &amp; G</v>
      </c>
      <c r="X9" s="129" t="str">
        <f>IF(('[1]Drawer Front Profiles'!$D9-2.64403281)&gt;=0,"Look C,D &amp; G","No")</f>
        <v>No</v>
      </c>
      <c r="Y9" s="130" t="str">
        <f>IF(('[1]Drawer Front Profiles'!$D9-9.07032804)&gt;=0,"Look C,D &amp; G","No")</f>
        <v>No</v>
      </c>
      <c r="Z9" s="130" t="str">
        <f>IF(('[1]Drawer Front Profiles'!$D9-15.46250146)&gt;=0,"Look C,D &amp; G","No")</f>
        <v>No</v>
      </c>
      <c r="AA9" s="130" t="str">
        <f>IF(('[1]Drawer Front Profiles'!$D9-15.69403715)&gt;=0,"Look B,C,D &amp; G","No")</f>
        <v>No</v>
      </c>
      <c r="AB9" s="130" t="str">
        <f>IF(('[1]Drawer Front Profiles'!$D9-9.07032804)&gt;=0,"Look B,C,D,F &amp; G","No")</f>
        <v>No</v>
      </c>
      <c r="AC9" s="129" t="str">
        <f>IF(('[1]Drawer Front Profiles'!$D9-14.02090435)&gt;=0,"Look B,C,D &amp; G","No")</f>
        <v>No</v>
      </c>
      <c r="AD9" s="131" t="str">
        <f>IF(('[1]Drawer Front Profiles'!$D9-0)&gt;=0,"Look B,C,D,F &amp; G","No")</f>
        <v>Look B,C,D,F &amp; G</v>
      </c>
      <c r="AE9" s="129" t="str">
        <f>IF(('[1]Drawer Front Profiles'!$D9-6.35954126)&gt;=0,"Look B,C,D &amp; G","No")</f>
        <v>No</v>
      </c>
      <c r="AF9" s="131" t="str">
        <f>IF(('[1]Drawer Front Profiles'!$D9-19.68205639)&gt;=0,"Look B,C,D,F &amp; G","No")</f>
        <v>No</v>
      </c>
      <c r="AG9" s="131" t="str">
        <f>IF(('[1]Drawer Front Profiles'!$D9-15.69404481)&gt;=0,"Look B,C,D,F &amp; G","No")</f>
        <v>No</v>
      </c>
      <c r="AH9" s="131" t="str">
        <f>IF(('[1]Drawer Front Profiles'!$D9-0)&gt;=0,"Look B,C,D,F &amp; G","No")</f>
        <v>Look B,C,D,F &amp; G</v>
      </c>
      <c r="AI9" s="131" t="str">
        <f>IF(('[1]Drawer Front Profiles'!$D9-18.63750146)&gt;=0,"Look B,C,D,F &amp; G","No")</f>
        <v>No</v>
      </c>
      <c r="AJ9" s="131" t="str">
        <f>IF(('[1]Drawer Front Profiles'!$D9-7.75654335)&gt;=0,"Look B,C,D,F &amp; G","No")</f>
        <v>No</v>
      </c>
      <c r="AK9" s="131" t="str">
        <f>IF(('[1]Drawer Front Profiles'!$D9-12.2875)&gt;=0,"Look B,C,D,F &amp; G","No")</f>
        <v>No</v>
      </c>
      <c r="AL9" s="131" t="str">
        <f>IF(('[1]Drawer Front Profiles'!$D9-2.64403281)&gt;=0,"Look B,C,D,F &amp; G","No")</f>
        <v>No</v>
      </c>
      <c r="AM9" s="131" t="str">
        <f>IF(('[1]Drawer Front Profiles'!$D9-0)&gt;=0,"Look B,C,D,F &amp; G","No")</f>
        <v>Look B,C,D,F &amp; G</v>
      </c>
      <c r="AN9" s="131" t="str">
        <f>IF(('[1]Drawer Front Profiles'!$D9-0)&gt;=0,"Look B,C,D,F &amp; G","No")</f>
        <v>Look B,C,D,F &amp; G</v>
      </c>
      <c r="AO9" s="131" t="str">
        <f>IF(('[1]Drawer Front Profiles'!$D9-2.64403281)&gt;=0,"Look B,C,D,F &amp; G","No")</f>
        <v>No</v>
      </c>
      <c r="AP9" s="131" t="str">
        <f>IF(('[1]Drawer Front Profiles'!$D9-6.5903696)&gt;=0,"Look B,C,D,F &amp; G","No")</f>
        <v>No</v>
      </c>
      <c r="AQ9" s="131" t="str">
        <f>IF(('[1]Drawer Front Profiles'!$D9-0)&gt;=0,"Look B,C,D,F &amp; G","No")</f>
        <v>Look B,C,D,F &amp; G</v>
      </c>
      <c r="AR9" s="131" t="str">
        <f>IF(('[1]Drawer Front Profiles'!$D9-1.99442068)&gt;=0,"Look B,C,D,F &amp; G","No")</f>
        <v>No</v>
      </c>
      <c r="AS9" s="131" t="str">
        <f>IF(('[1]Drawer Front Profiles'!$D9-0)&gt;=0,"Look B,C,D,F &amp; G","No")</f>
        <v>Look B,C,D,F &amp; G</v>
      </c>
      <c r="AT9" s="131" t="str">
        <f>IF(('[1]Drawer Front Profiles'!$D9-9.07032804)&gt;=0,"Look B,C,D,F &amp; G","No")</f>
        <v>No</v>
      </c>
      <c r="AU9" s="131" t="str">
        <f>IF(('[1]Drawer Front Profiles'!$D9-0)&gt;=0,"Look B,C,D,F &amp; G","No")</f>
        <v>Look B,C,D,F &amp; G</v>
      </c>
      <c r="AV9" s="131" t="str">
        <f>IF(('[1]Drawer Front Profiles'!$D9-0)&gt;=0,"Look B,C,D,F &amp; G","No")</f>
        <v>Look B,C,D,F &amp; G</v>
      </c>
      <c r="AW9" s="131" t="str">
        <f>IF(('[1]Drawer Front Profiles'!$D9-18.86904481)&gt;=0,"Look B,C,D,F &amp; G","No")</f>
        <v>No</v>
      </c>
      <c r="AX9" s="131" t="str">
        <f>IF(('[1]Drawer Front Profiles'!$D9-7.75654335)&gt;=0,"Look B,C,D,F &amp; G","No")</f>
        <v>No</v>
      </c>
      <c r="AY9" s="131" t="str">
        <f>IF(('[1]Drawer Front Profiles'!$D9-17.28154481)&gt;=0,"Look B,C,D,F &amp; G","No")</f>
        <v>No</v>
      </c>
      <c r="AZ9" s="131" t="str">
        <f>IF(('[1]Drawer Front Profiles'!$D9-18.6375)&gt;=0,"Look B,C,D,F &amp; G","No")</f>
        <v>No</v>
      </c>
      <c r="BA9" s="131" t="str">
        <f>IF(('[1]Drawer Front Profiles'!$D9-9.34404)&gt;=0,"Look B,C,D,F &amp; G","No")</f>
        <v>No</v>
      </c>
      <c r="BB9" s="131" t="str">
        <f>IF(('[1]Drawer Front Profiles'!$D9-28.1625)&gt;=0,"Look B,C,D,F &amp; G","No")</f>
        <v>No</v>
      </c>
      <c r="BC9" s="131" t="str">
        <f>IF(('[1]Drawer Front Profiles'!$D9-0)&gt;=0,"Look B,C,D,F &amp; G","No")</f>
        <v>Look B,C,D,F &amp; G</v>
      </c>
      <c r="BD9" s="131" t="str">
        <f>IF(('[1]Drawer Front Profiles'!$D9-21.81250146)&gt;=0,"Look B,C,D,F &amp; G","No")</f>
        <v>No</v>
      </c>
      <c r="BE9" s="131" t="str">
        <f>IF(('[1]Drawer Front Profiles'!$D9-9.1352216)&gt;=0,"Look B,C,D,F &amp; G","No")</f>
        <v>No</v>
      </c>
      <c r="BF9" s="131" t="str">
        <f>IF(('[1]Drawer Front Profiles'!$D9-9.1352216)&gt;=0,"Look B,C,D,F &amp; G","No")</f>
        <v>No</v>
      </c>
      <c r="BG9" s="131" t="str">
        <f>IF(('[1]Drawer Front Profiles'!$D9-21.81250292)&gt;=0,"Look B,C,D,F &amp; G","No")</f>
        <v>No</v>
      </c>
      <c r="BH9" s="131" t="str">
        <f>IF(('[1]Drawer Front Profiles'!$D9-21.81252021)&gt;=0,"Look B,C,D,F &amp; G","No")</f>
        <v>No</v>
      </c>
      <c r="BI9" s="131" t="str">
        <f>IF(('[1]Drawer Front Profiles'!$D9-7.525)&gt;=0,"Look B,C,D,F &amp; G","No")</f>
        <v>No</v>
      </c>
    </row>
    <row r="10" spans="1:61" ht="15.75" customHeight="1" thickBot="1" x14ac:dyDescent="0.3">
      <c r="A10" s="127" t="str">
        <f>IF('[1]Drawer Front Profiles'!$A10&lt;&gt;"",'[1]Drawer Front Profiles'!$A10,"")</f>
        <v>207RP</v>
      </c>
      <c r="B10" s="127" t="str">
        <f>IF('[1]Drawer Front Profiles'!$B10&lt;&gt;"",'[1]Drawer Front Profiles'!$B10,"")</f>
        <v>301-13RP</v>
      </c>
      <c r="C10" s="128" t="str">
        <f>IF(('[1]Drawer Front Profiles'!$D10-0)&gt;=0,"Look B,C,D,F &amp; G","No")</f>
        <v>Look B,C,D,F &amp; G</v>
      </c>
      <c r="D10" s="129" t="str">
        <f>IF(('[1]Drawer Front Profiles'!$D10-0)&gt;=0,"Look B,C,D,F &amp; G","No")</f>
        <v>Look B,C,D,F &amp; G</v>
      </c>
      <c r="E10" s="129" t="str">
        <f>IF(('[1]Drawer Front Profiles'!$D10-2.6439654)&gt;=0,"Look B,C,D,F &amp; G","No")</f>
        <v>No</v>
      </c>
      <c r="F10" s="129" t="str">
        <f>IF(('[1]Drawer Front Profiles'!$D10-6.5903696)&gt;=0,"Look B,C,D,F &amp; G","No")</f>
        <v>No</v>
      </c>
      <c r="G10" s="129" t="str">
        <f>IF(('[1]Drawer Front Profiles'!$D10-15.46250146)&gt;=0,"Look C,D &amp; G","No")</f>
        <v>No</v>
      </c>
      <c r="H10" s="129" t="str">
        <f>IF(('[1]Drawer Front Profiles'!$D10-9.34404481)&gt;=0,"Look B,C,D &amp; G","No")</f>
        <v>No</v>
      </c>
      <c r="I10" s="129" t="str">
        <f>IF(('[1]Drawer Front Profiles'!$D10-0)&gt;=0,"Look B,C,D,F &amp; G","No")</f>
        <v>Look B,C,D,F &amp; G</v>
      </c>
      <c r="J10" s="129" t="str">
        <f>IF(('[1]Drawer Front Profiles'!$D10-1.99442068)&gt;=0,"Look B,C,D,F &amp; G","No")</f>
        <v>Look B,C,D,F &amp; G</v>
      </c>
      <c r="K10" s="129" t="str">
        <f>IF(('[1]Drawer Front Profiles'!$D10-15.75471398)&gt;=0,"Look C,D &amp; G","No")</f>
        <v>No</v>
      </c>
      <c r="L10" s="129" t="str">
        <f>IF(('[1]Drawer Front Profiles'!$D10-14.02090435)&gt;=0,"Look C,D &amp; G","No")</f>
        <v>No</v>
      </c>
      <c r="M10" s="129" t="str">
        <f>IF(('[1]Drawer Front Profiles'!$D10-18.41250064)&gt;=0,"Look C,D &amp; G","No")</f>
        <v>No</v>
      </c>
      <c r="N10" s="129" t="str">
        <f>IF(('[1]Drawer Front Profiles'!$D10-0)&gt;=0,"Look B,C,D &amp; G","No")</f>
        <v>Look B,C,D &amp; G</v>
      </c>
      <c r="O10" s="129" t="str">
        <f>IF(('[1]Drawer Front Profiles'!$D10-3.04396498)&gt;=0,"Look B,C,D &amp; G","No")</f>
        <v>No</v>
      </c>
      <c r="P10" s="129" t="str">
        <f>IF(('[1]Drawer Front Profiles'!$D10-18.64135815)&gt;=0,"Look C,D &amp; G","No")</f>
        <v>No</v>
      </c>
      <c r="Q10" s="129" t="str">
        <f>IF(('[1]Drawer Front Profiles'!$D10-16.84645805)&gt;=0,"Look C,D &amp; G","No")</f>
        <v>No</v>
      </c>
      <c r="R10" s="130" t="str">
        <f>IF(('[1]Drawer Front Profiles'!$D10-15.46250146)&gt;=0,"Look B,C,D &amp; G","No")</f>
        <v>No</v>
      </c>
      <c r="S10" s="129" t="str">
        <f>IF(('[1]Drawer Front Profiles'!$D10-27.94954481)&gt;=0,"Look C,D &amp; G","No")</f>
        <v>No</v>
      </c>
      <c r="T10" s="129" t="str">
        <f>IF(('[1]Drawer Front Profiles'!$D10-18.64404399)&gt;=0,"Look C,D &amp; G","No")</f>
        <v>No</v>
      </c>
      <c r="U10" s="130" t="str">
        <f>IF(('[1]Drawer Front Profiles'!$D10-0)&gt;=0,"Look B,C,D &amp; G","No")</f>
        <v>Look B,C,D &amp; G</v>
      </c>
      <c r="V10" s="130" t="str">
        <f>IF(('[1]Drawer Front Profiles'!$D10-8.58589172)&gt;=0,"Look B,C,D &amp; G","No")</f>
        <v>No</v>
      </c>
      <c r="W10" s="129" t="str">
        <f>IF(('[1]Drawer Front Profiles'!$D10-0)&gt;=0,"Look B,C,D,F &amp; G","No")</f>
        <v>Look B,C,D,F &amp; G</v>
      </c>
      <c r="X10" s="129" t="str">
        <f>IF(('[1]Drawer Front Profiles'!$D10-2.64403281)&gt;=0,"Look C,D &amp; G","No")</f>
        <v>No</v>
      </c>
      <c r="Y10" s="130" t="str">
        <f>IF(('[1]Drawer Front Profiles'!$D10-9.07032804)&gt;=0,"Look C,D &amp; G","No")</f>
        <v>No</v>
      </c>
      <c r="Z10" s="130" t="str">
        <f>IF(('[1]Drawer Front Profiles'!$D10-15.46250146)&gt;=0,"Look C,D &amp; G","No")</f>
        <v>No</v>
      </c>
      <c r="AA10" s="130" t="str">
        <f>IF(('[1]Drawer Front Profiles'!$D10-15.69403715)&gt;=0,"Look B,C,D &amp; G","No")</f>
        <v>No</v>
      </c>
      <c r="AB10" s="130" t="str">
        <f>IF(('[1]Drawer Front Profiles'!$D10-9.07032804)&gt;=0,"Look B,C,D,F &amp; G","No")</f>
        <v>No</v>
      </c>
      <c r="AC10" s="129" t="str">
        <f>IF(('[1]Drawer Front Profiles'!$D10-14.02090435)&gt;=0,"Look B,C,D &amp; G","No")</f>
        <v>No</v>
      </c>
      <c r="AD10" s="131" t="str">
        <f>IF(('[1]Drawer Front Profiles'!$D10-0)&gt;=0,"Look B,C,D,F &amp; G","No")</f>
        <v>Look B,C,D,F &amp; G</v>
      </c>
      <c r="AE10" s="129" t="str">
        <f>IF(('[1]Drawer Front Profiles'!$D10-6.35954126)&gt;=0,"Look B,C,D &amp; G","No")</f>
        <v>No</v>
      </c>
      <c r="AF10" s="131" t="str">
        <f>IF(('[1]Drawer Front Profiles'!$D10-19.68205639)&gt;=0,"Look B,C,D,F &amp; G","No")</f>
        <v>No</v>
      </c>
      <c r="AG10" s="131" t="str">
        <f>IF(('[1]Drawer Front Profiles'!$D10-15.69404481)&gt;=0,"Look B,C,D,F &amp; G","No")</f>
        <v>No</v>
      </c>
      <c r="AH10" s="131" t="str">
        <f>IF(('[1]Drawer Front Profiles'!$D10-0)&gt;=0,"Look B,C,D,F &amp; G","No")</f>
        <v>Look B,C,D,F &amp; G</v>
      </c>
      <c r="AI10" s="131" t="str">
        <f>IF(('[1]Drawer Front Profiles'!$D10-18.63750146)&gt;=0,"Look B,C,D,F &amp; G","No")</f>
        <v>No</v>
      </c>
      <c r="AJ10" s="131" t="str">
        <f>IF(('[1]Drawer Front Profiles'!$D10-7.75654335)&gt;=0,"Look B,C,D,F &amp; G","No")</f>
        <v>No</v>
      </c>
      <c r="AK10" s="131" t="str">
        <f>IF(('[1]Drawer Front Profiles'!$D10-12.2875)&gt;=0,"Look B,C,D,F &amp; G","No")</f>
        <v>No</v>
      </c>
      <c r="AL10" s="131" t="str">
        <f>IF(('[1]Drawer Front Profiles'!$D10-2.64403281)&gt;=0,"Look B,C,D,F &amp; G","No")</f>
        <v>No</v>
      </c>
      <c r="AM10" s="131" t="str">
        <f>IF(('[1]Drawer Front Profiles'!$D10-0)&gt;=0,"Look B,C,D,F &amp; G","No")</f>
        <v>Look B,C,D,F &amp; G</v>
      </c>
      <c r="AN10" s="131" t="str">
        <f>IF(('[1]Drawer Front Profiles'!$D10-0)&gt;=0,"Look B,C,D,F &amp; G","No")</f>
        <v>Look B,C,D,F &amp; G</v>
      </c>
      <c r="AO10" s="131" t="str">
        <f>IF(('[1]Drawer Front Profiles'!$D10-2.64403281)&gt;=0,"Look B,C,D,F &amp; G","No")</f>
        <v>No</v>
      </c>
      <c r="AP10" s="131" t="str">
        <f>IF(('[1]Drawer Front Profiles'!$D10-6.5903696)&gt;=0,"Look B,C,D,F &amp; G","No")</f>
        <v>No</v>
      </c>
      <c r="AQ10" s="131" t="str">
        <f>IF(('[1]Drawer Front Profiles'!$D10-0)&gt;=0,"Look B,C,D,F &amp; G","No")</f>
        <v>Look B,C,D,F &amp; G</v>
      </c>
      <c r="AR10" s="131" t="str">
        <f>IF(('[1]Drawer Front Profiles'!$D10-1.99442068)&gt;=0,"Look B,C,D,F &amp; G","No")</f>
        <v>Look B,C,D,F &amp; G</v>
      </c>
      <c r="AS10" s="131" t="str">
        <f>IF(('[1]Drawer Front Profiles'!$D10-0)&gt;=0,"Look B,C,D,F &amp; G","No")</f>
        <v>Look B,C,D,F &amp; G</v>
      </c>
      <c r="AT10" s="131" t="str">
        <f>IF(('[1]Drawer Front Profiles'!$D10-9.07032804)&gt;=0,"Look B,C,D,F &amp; G","No")</f>
        <v>No</v>
      </c>
      <c r="AU10" s="131" t="str">
        <f>IF(('[1]Drawer Front Profiles'!$D10-0)&gt;=0,"Look B,C,D,F &amp; G","No")</f>
        <v>Look B,C,D,F &amp; G</v>
      </c>
      <c r="AV10" s="131" t="str">
        <f>IF(('[1]Drawer Front Profiles'!$D10-0)&gt;=0,"Look B,C,D,F &amp; G","No")</f>
        <v>Look B,C,D,F &amp; G</v>
      </c>
      <c r="AW10" s="131" t="str">
        <f>IF(('[1]Drawer Front Profiles'!$D10-18.86904481)&gt;=0,"Look B,C,D,F &amp; G","No")</f>
        <v>No</v>
      </c>
      <c r="AX10" s="131" t="str">
        <f>IF(('[1]Drawer Front Profiles'!$D10-7.75654335)&gt;=0,"Look B,C,D,F &amp; G","No")</f>
        <v>No</v>
      </c>
      <c r="AY10" s="131" t="str">
        <f>IF(('[1]Drawer Front Profiles'!$D10-17.28154481)&gt;=0,"Look B,C,D,F &amp; G","No")</f>
        <v>No</v>
      </c>
      <c r="AZ10" s="131" t="str">
        <f>IF(('[1]Drawer Front Profiles'!$D10-18.6375)&gt;=0,"Look B,C,D,F &amp; G","No")</f>
        <v>No</v>
      </c>
      <c r="BA10" s="131" t="str">
        <f>IF(('[1]Drawer Front Profiles'!$D10-9.34404)&gt;=0,"Look B,C,D,F &amp; G","No")</f>
        <v>No</v>
      </c>
      <c r="BB10" s="131" t="str">
        <f>IF(('[1]Drawer Front Profiles'!$D10-28.1625)&gt;=0,"Look B,C,D,F &amp; G","No")</f>
        <v>No</v>
      </c>
      <c r="BC10" s="131" t="str">
        <f>IF(('[1]Drawer Front Profiles'!$D10-0)&gt;=0,"Look B,C,D,F &amp; G","No")</f>
        <v>Look B,C,D,F &amp; G</v>
      </c>
      <c r="BD10" s="131" t="str">
        <f>IF(('[1]Drawer Front Profiles'!$D10-21.81250146)&gt;=0,"Look B,C,D,F &amp; G","No")</f>
        <v>No</v>
      </c>
      <c r="BE10" s="131" t="str">
        <f>IF(('[1]Drawer Front Profiles'!$D10-9.1352216)&gt;=0,"Look B,C,D,F &amp; G","No")</f>
        <v>No</v>
      </c>
      <c r="BF10" s="131" t="str">
        <f>IF(('[1]Drawer Front Profiles'!$D10-9.1352216)&gt;=0,"Look B,C,D,F &amp; G","No")</f>
        <v>No</v>
      </c>
      <c r="BG10" s="131" t="str">
        <f>IF(('[1]Drawer Front Profiles'!$D10-21.81250292)&gt;=0,"Look B,C,D,F &amp; G","No")</f>
        <v>No</v>
      </c>
      <c r="BH10" s="131" t="str">
        <f>IF(('[1]Drawer Front Profiles'!$D10-21.81252021)&gt;=0,"Look B,C,D,F &amp; G","No")</f>
        <v>No</v>
      </c>
      <c r="BI10" s="131" t="str">
        <f>IF(('[1]Drawer Front Profiles'!$D10-7.525)&gt;=0,"Look B,C,D,F &amp; G","No")</f>
        <v>No</v>
      </c>
    </row>
    <row r="11" spans="1:61" ht="15.75" customHeight="1" thickBot="1" x14ac:dyDescent="0.3">
      <c r="A11" s="127" t="str">
        <f>IF('[1]Drawer Front Profiles'!$A11&lt;&gt;"",'[1]Drawer Front Profiles'!$A11,"")</f>
        <v>206RP</v>
      </c>
      <c r="B11" s="127" t="str">
        <f>IF('[1]Drawer Front Profiles'!$B11&lt;&gt;"",'[1]Drawer Front Profiles'!$B11,"")</f>
        <v>301-19RP</v>
      </c>
      <c r="C11" s="128" t="str">
        <f>IF(('[1]Drawer Front Profiles'!$D11-0)&gt;=0,"Look B,C,D,F &amp; G","No")</f>
        <v>Look B,C,D,F &amp; G</v>
      </c>
      <c r="D11" s="129" t="str">
        <f>IF(('[1]Drawer Front Profiles'!$D11-0)&gt;=0,"Look B,C,D,F &amp; G","No")</f>
        <v>Look B,C,D,F &amp; G</v>
      </c>
      <c r="E11" s="129" t="str">
        <f>IF(('[1]Drawer Front Profiles'!$D11-2.6439654)&gt;=0,"Look B,C,D,F &amp; G","No")</f>
        <v>Look B,C,D,F &amp; G</v>
      </c>
      <c r="F11" s="129" t="str">
        <f>IF(('[1]Drawer Front Profiles'!$D11-6.5903696)&gt;=0,"Look B,C,D,F &amp; G","No")</f>
        <v>Look B,C,D,F &amp; G</v>
      </c>
      <c r="G11" s="129" t="str">
        <f>IF(('[1]Drawer Front Profiles'!$D11-15.46250146)&gt;=0,"Look C,D &amp; G","No")</f>
        <v>No</v>
      </c>
      <c r="H11" s="129" t="str">
        <f>IF(('[1]Drawer Front Profiles'!$D11-9.34404481)&gt;=0,"Look B,C,D &amp; G","No")</f>
        <v>No</v>
      </c>
      <c r="I11" s="129" t="str">
        <f>IF(('[1]Drawer Front Profiles'!$D11-0)&gt;=0,"Look B,C,D,F &amp; G","No")</f>
        <v>Look B,C,D,F &amp; G</v>
      </c>
      <c r="J11" s="129" t="str">
        <f>IF(('[1]Drawer Front Profiles'!$D11-1.99442068)&gt;=0,"Look B,C,D,F &amp; G","No")</f>
        <v>Look B,C,D,F &amp; G</v>
      </c>
      <c r="K11" s="129" t="str">
        <f>IF(('[1]Drawer Front Profiles'!$D11-15.75471398)&gt;=0,"Look C,D &amp; G","No")</f>
        <v>No</v>
      </c>
      <c r="L11" s="129" t="str">
        <f>IF(('[1]Drawer Front Profiles'!$D11-14.02090435)&gt;=0,"Look C,D &amp; G","No")</f>
        <v>No</v>
      </c>
      <c r="M11" s="129" t="str">
        <f>IF(('[1]Drawer Front Profiles'!$D11-18.41250064)&gt;=0,"Look C,D &amp; G","No")</f>
        <v>No</v>
      </c>
      <c r="N11" s="129" t="str">
        <f>IF(('[1]Drawer Front Profiles'!$D11-0)&gt;=0,"Look B,C,D &amp; G","No")</f>
        <v>Look B,C,D &amp; G</v>
      </c>
      <c r="O11" s="129" t="str">
        <f>IF(('[1]Drawer Front Profiles'!$D11-3.04396498)&gt;=0,"Look B,C,D &amp; G","No")</f>
        <v>Look B,C,D &amp; G</v>
      </c>
      <c r="P11" s="129" t="str">
        <f>IF(('[1]Drawer Front Profiles'!$D11-18.64135815)&gt;=0,"Look C,D &amp; G","No")</f>
        <v>No</v>
      </c>
      <c r="Q11" s="129" t="str">
        <f>IF(('[1]Drawer Front Profiles'!$D11-16.84645805)&gt;=0,"Look C,D &amp; G","No")</f>
        <v>No</v>
      </c>
      <c r="R11" s="130" t="str">
        <f>IF(('[1]Drawer Front Profiles'!$D11-15.46250146)&gt;=0,"Look B,C,D &amp; G","No")</f>
        <v>No</v>
      </c>
      <c r="S11" s="129" t="str">
        <f>IF(('[1]Drawer Front Profiles'!$D11-27.94954481)&gt;=0,"Look C,D &amp; G","No")</f>
        <v>No</v>
      </c>
      <c r="T11" s="129" t="str">
        <f>IF(('[1]Drawer Front Profiles'!$D11-18.64404399)&gt;=0,"Look C,D &amp; G","No")</f>
        <v>No</v>
      </c>
      <c r="U11" s="130" t="str">
        <f>IF(('[1]Drawer Front Profiles'!$D11-0)&gt;=0,"Look B,C,D &amp; G","No")</f>
        <v>Look B,C,D &amp; G</v>
      </c>
      <c r="V11" s="130" t="str">
        <f>IF(('[1]Drawer Front Profiles'!$D11-8.58589172)&gt;=0,"Look B,C,D &amp; G","No")</f>
        <v>Look B,C,D &amp; G</v>
      </c>
      <c r="W11" s="129" t="str">
        <f>IF(('[1]Drawer Front Profiles'!$D11-0)&gt;=0,"Look B,C,D,F &amp; G","No")</f>
        <v>Look B,C,D,F &amp; G</v>
      </c>
      <c r="X11" s="129" t="str">
        <f>IF(('[1]Drawer Front Profiles'!$D11-2.64403281)&gt;=0,"Look C,D &amp; G","No")</f>
        <v>Look C,D &amp; G</v>
      </c>
      <c r="Y11" s="130" t="str">
        <f>IF(('[1]Drawer Front Profiles'!$D11-9.07032804)&gt;=0,"Look C,D &amp; G","No")</f>
        <v>No</v>
      </c>
      <c r="Z11" s="130" t="str">
        <f>IF(('[1]Drawer Front Profiles'!$D11-15.46250146)&gt;=0,"Look C,D &amp; G","No")</f>
        <v>No</v>
      </c>
      <c r="AA11" s="130" t="str">
        <f>IF(('[1]Drawer Front Profiles'!$D11-15.69403715)&gt;=0,"Look B,C,D &amp; G","No")</f>
        <v>No</v>
      </c>
      <c r="AB11" s="130" t="str">
        <f>IF(('[1]Drawer Front Profiles'!$D11-9.07032804)&gt;=0,"Look B,C,D,F &amp; G","No")</f>
        <v>No</v>
      </c>
      <c r="AC11" s="129" t="str">
        <f>IF(('[1]Drawer Front Profiles'!$D11-14.02090435)&gt;=0,"Look B,C,D &amp; G","No")</f>
        <v>No</v>
      </c>
      <c r="AD11" s="131" t="str">
        <f>IF(('[1]Drawer Front Profiles'!$D11-0)&gt;=0,"Look B,C,D,F &amp; G","No")</f>
        <v>Look B,C,D,F &amp; G</v>
      </c>
      <c r="AE11" s="129" t="str">
        <f>IF(('[1]Drawer Front Profiles'!$D11-6.35954126)&gt;=0,"Look B,C,D &amp; G","No")</f>
        <v>Look B,C,D &amp; G</v>
      </c>
      <c r="AF11" s="131" t="str">
        <f>IF(('[1]Drawer Front Profiles'!$D11-19.68205639)&gt;=0,"Look B,C,D,F &amp; G","No")</f>
        <v>No</v>
      </c>
      <c r="AG11" s="131" t="str">
        <f>IF(('[1]Drawer Front Profiles'!$D11-15.69404481)&gt;=0,"Look B,C,D,F &amp; G","No")</f>
        <v>No</v>
      </c>
      <c r="AH11" s="131" t="str">
        <f>IF(('[1]Drawer Front Profiles'!$D11-0)&gt;=0,"Look B,C,D,F &amp; G","No")</f>
        <v>Look B,C,D,F &amp; G</v>
      </c>
      <c r="AI11" s="131" t="str">
        <f>IF(('[1]Drawer Front Profiles'!$D11-18.63750146)&gt;=0,"Look B,C,D,F &amp; G","No")</f>
        <v>No</v>
      </c>
      <c r="AJ11" s="131" t="str">
        <f>IF(('[1]Drawer Front Profiles'!$D11-7.75654335)&gt;=0,"Look B,C,D,F &amp; G","No")</f>
        <v>Look B,C,D,F &amp; G</v>
      </c>
      <c r="AK11" s="131" t="str">
        <f>IF(('[1]Drawer Front Profiles'!$D11-12.2875)&gt;=0,"Look B,C,D,F &amp; G","No")</f>
        <v>No</v>
      </c>
      <c r="AL11" s="131" t="str">
        <f>IF(('[1]Drawer Front Profiles'!$D11-2.64403281)&gt;=0,"Look B,C,D,F &amp; G","No")</f>
        <v>Look B,C,D,F &amp; G</v>
      </c>
      <c r="AM11" s="131" t="str">
        <f>IF(('[1]Drawer Front Profiles'!$D11-0)&gt;=0,"Look B,C,D,F &amp; G","No")</f>
        <v>Look B,C,D,F &amp; G</v>
      </c>
      <c r="AN11" s="131" t="str">
        <f>IF(('[1]Drawer Front Profiles'!$D11-0)&gt;=0,"Look B,C,D,F &amp; G","No")</f>
        <v>Look B,C,D,F &amp; G</v>
      </c>
      <c r="AO11" s="131" t="str">
        <f>IF(('[1]Drawer Front Profiles'!$D11-2.64403281)&gt;=0,"Look B,C,D,F &amp; G","No")</f>
        <v>Look B,C,D,F &amp; G</v>
      </c>
      <c r="AP11" s="131" t="str">
        <f>IF(('[1]Drawer Front Profiles'!$D11-6.5903696)&gt;=0,"Look B,C,D,F &amp; G","No")</f>
        <v>Look B,C,D,F &amp; G</v>
      </c>
      <c r="AQ11" s="131" t="str">
        <f>IF(('[1]Drawer Front Profiles'!$D11-0)&gt;=0,"Look B,C,D,F &amp; G","No")</f>
        <v>Look B,C,D,F &amp; G</v>
      </c>
      <c r="AR11" s="131" t="str">
        <f>IF(('[1]Drawer Front Profiles'!$D11-1.99442068)&gt;=0,"Look B,C,D,F &amp; G","No")</f>
        <v>Look B,C,D,F &amp; G</v>
      </c>
      <c r="AS11" s="131" t="str">
        <f>IF(('[1]Drawer Front Profiles'!$D11-0)&gt;=0,"Look B,C,D,F &amp; G","No")</f>
        <v>Look B,C,D,F &amp; G</v>
      </c>
      <c r="AT11" s="131" t="str">
        <f>IF(('[1]Drawer Front Profiles'!$D11-9.07032804)&gt;=0,"Look B,C,D,F &amp; G","No")</f>
        <v>No</v>
      </c>
      <c r="AU11" s="131" t="str">
        <f>IF(('[1]Drawer Front Profiles'!$D11-0)&gt;=0,"Look B,C,D,F &amp; G","No")</f>
        <v>Look B,C,D,F &amp; G</v>
      </c>
      <c r="AV11" s="131" t="str">
        <f>IF(('[1]Drawer Front Profiles'!$D11-0)&gt;=0,"Look B,C,D,F &amp; G","No")</f>
        <v>Look B,C,D,F &amp; G</v>
      </c>
      <c r="AW11" s="131" t="str">
        <f>IF(('[1]Drawer Front Profiles'!$D11-18.86904481)&gt;=0,"Look B,C,D,F &amp; G","No")</f>
        <v>No</v>
      </c>
      <c r="AX11" s="131" t="str">
        <f>IF(('[1]Drawer Front Profiles'!$D11-7.75654335)&gt;=0,"Look B,C,D,F &amp; G","No")</f>
        <v>Look B,C,D,F &amp; G</v>
      </c>
      <c r="AY11" s="131" t="str">
        <f>IF(('[1]Drawer Front Profiles'!$D11-17.28154481)&gt;=0,"Look B,C,D,F &amp; G","No")</f>
        <v>No</v>
      </c>
      <c r="AZ11" s="131" t="str">
        <f>IF(('[1]Drawer Front Profiles'!$D11-18.6375)&gt;=0,"Look B,C,D,F &amp; G","No")</f>
        <v>No</v>
      </c>
      <c r="BA11" s="131" t="str">
        <f>IF(('[1]Drawer Front Profiles'!$D11-9.34404)&gt;=0,"Look B,C,D,F &amp; G","No")</f>
        <v>No</v>
      </c>
      <c r="BB11" s="131" t="str">
        <f>IF(('[1]Drawer Front Profiles'!$D11-28.1625)&gt;=0,"Look B,C,D,F &amp; G","No")</f>
        <v>No</v>
      </c>
      <c r="BC11" s="131" t="str">
        <f>IF(('[1]Drawer Front Profiles'!$D11-0)&gt;=0,"Look B,C,D,F &amp; G","No")</f>
        <v>Look B,C,D,F &amp; G</v>
      </c>
      <c r="BD11" s="131" t="str">
        <f>IF(('[1]Drawer Front Profiles'!$D11-21.81250146)&gt;=0,"Look B,C,D,F &amp; G","No")</f>
        <v>No</v>
      </c>
      <c r="BE11" s="131" t="str">
        <f>IF(('[1]Drawer Front Profiles'!$D11-9.1352216)&gt;=0,"Look B,C,D,F &amp; G","No")</f>
        <v>No</v>
      </c>
      <c r="BF11" s="131" t="str">
        <f>IF(('[1]Drawer Front Profiles'!$D11-9.1352216)&gt;=0,"Look B,C,D,F &amp; G","No")</f>
        <v>No</v>
      </c>
      <c r="BG11" s="131" t="str">
        <f>IF(('[1]Drawer Front Profiles'!$D11-21.81250292)&gt;=0,"Look B,C,D,F &amp; G","No")</f>
        <v>No</v>
      </c>
      <c r="BH11" s="131" t="str">
        <f>IF(('[1]Drawer Front Profiles'!$D11-21.81252021)&gt;=0,"Look B,C,D,F &amp; G","No")</f>
        <v>No</v>
      </c>
      <c r="BI11" s="131" t="str">
        <f>IF(('[1]Drawer Front Profiles'!$D11-7.525)&gt;=0,"Look B,C,D,F &amp; G","No")</f>
        <v>Look B,C,D,F &amp; G</v>
      </c>
    </row>
    <row r="12" spans="1:61" ht="15.75" customHeight="1" thickBot="1" x14ac:dyDescent="0.3">
      <c r="A12" s="127" t="str">
        <f>IF('[1]Drawer Front Profiles'!$A12&lt;&gt;"",'[1]Drawer Front Profiles'!$A12,"")</f>
        <v>204RP</v>
      </c>
      <c r="B12" s="127" t="str">
        <f>IF('[1]Drawer Front Profiles'!$B12&lt;&gt;"",'[1]Drawer Front Profiles'!$B12,"")</f>
        <v>301-25RP</v>
      </c>
      <c r="C12" s="128" t="str">
        <f>IF(('[1]Drawer Front Profiles'!$D12-0)&gt;=0,"Look B,C,D,F &amp; G","No")</f>
        <v>Look B,C,D,F &amp; G</v>
      </c>
      <c r="D12" s="129" t="str">
        <f>IF(('[1]Drawer Front Profiles'!$D12-0)&gt;=0,"Look B,C,D,F &amp; G","No")</f>
        <v>Look B,C,D,F &amp; G</v>
      </c>
      <c r="E12" s="129" t="str">
        <f>IF(('[1]Drawer Front Profiles'!$D12-2.6439654)&gt;=0,"Look B,C,D,F &amp; G","No")</f>
        <v>Look B,C,D,F &amp; G</v>
      </c>
      <c r="F12" s="129" t="str">
        <f>IF(('[1]Drawer Front Profiles'!$D12-6.5903696)&gt;=0,"Look B,C,D,F &amp; G","No")</f>
        <v>Look B,C,D,F &amp; G</v>
      </c>
      <c r="G12" s="129" t="str">
        <f>IF(('[1]Drawer Front Profiles'!$D12-15.46250146)&gt;=0,"Look C,D &amp; G","No")</f>
        <v>No</v>
      </c>
      <c r="H12" s="129" t="str">
        <f>IF(('[1]Drawer Front Profiles'!$D12-9.34404481)&gt;=0,"Look B,C,D &amp; G","No")</f>
        <v>Look B,C,D &amp; G</v>
      </c>
      <c r="I12" s="129" t="str">
        <f>IF(('[1]Drawer Front Profiles'!$D12-0)&gt;=0,"Look B,C,D,F &amp; G","No")</f>
        <v>Look B,C,D,F &amp; G</v>
      </c>
      <c r="J12" s="129" t="str">
        <f>IF(('[1]Drawer Front Profiles'!$D12-1.99442068)&gt;=0,"Look B,C,D,F &amp; G","No")</f>
        <v>Look B,C,D,F &amp; G</v>
      </c>
      <c r="K12" s="129" t="str">
        <f>IF(('[1]Drawer Front Profiles'!$D12-15.75471398)&gt;=0,"Look C,D &amp; G","No")</f>
        <v>No</v>
      </c>
      <c r="L12" s="129" t="str">
        <f>IF(('[1]Drawer Front Profiles'!$D12-14.02090435)&gt;=0,"Look C,D &amp; G","No")</f>
        <v>Look C,D &amp; G</v>
      </c>
      <c r="M12" s="129" t="str">
        <f>IF(('[1]Drawer Front Profiles'!$D12-18.41250064)&gt;=0,"Look C,D &amp; G","No")</f>
        <v>No</v>
      </c>
      <c r="N12" s="129" t="str">
        <f>IF(('[1]Drawer Front Profiles'!$D12-0)&gt;=0,"Look B,C,D &amp; G","No")</f>
        <v>Look B,C,D &amp; G</v>
      </c>
      <c r="O12" s="129" t="str">
        <f>IF(('[1]Drawer Front Profiles'!$D12-3.04396498)&gt;=0,"Look B,C,D &amp; G","No")</f>
        <v>Look B,C,D &amp; G</v>
      </c>
      <c r="P12" s="129" t="str">
        <f>IF(('[1]Drawer Front Profiles'!$D12-18.64135815)&gt;=0,"Look C,D &amp; G","No")</f>
        <v>No</v>
      </c>
      <c r="Q12" s="129" t="str">
        <f>IF(('[1]Drawer Front Profiles'!$D12-16.84645805)&gt;=0,"Look C,D &amp; G","No")</f>
        <v>No</v>
      </c>
      <c r="R12" s="130" t="str">
        <f>IF(('[1]Drawer Front Profiles'!$D12-15.46250146)&gt;=0,"Look B,C,D &amp; G","No")</f>
        <v>No</v>
      </c>
      <c r="S12" s="129" t="str">
        <f>IF(('[1]Drawer Front Profiles'!$D12-27.94954481)&gt;=0,"Look C,D &amp; G","No")</f>
        <v>No</v>
      </c>
      <c r="T12" s="129" t="str">
        <f>IF(('[1]Drawer Front Profiles'!$D12-18.64404399)&gt;=0,"Look C,D &amp; G","No")</f>
        <v>No</v>
      </c>
      <c r="U12" s="130" t="str">
        <f>IF(('[1]Drawer Front Profiles'!$D12-0)&gt;=0,"Look B,C,D &amp; G","No")</f>
        <v>Look B,C,D &amp; G</v>
      </c>
      <c r="V12" s="130" t="str">
        <f>IF(('[1]Drawer Front Profiles'!$D12-8.58589172)&gt;=0,"Look B,C,D &amp; G","No")</f>
        <v>Look B,C,D &amp; G</v>
      </c>
      <c r="W12" s="129" t="str">
        <f>IF(('[1]Drawer Front Profiles'!$D12-0)&gt;=0,"Look B,C,D,F &amp; G","No")</f>
        <v>Look B,C,D,F &amp; G</v>
      </c>
      <c r="X12" s="129" t="str">
        <f>IF(('[1]Drawer Front Profiles'!$D12-2.64403281)&gt;=0,"Look C,D &amp; G","No")</f>
        <v>Look C,D &amp; G</v>
      </c>
      <c r="Y12" s="130" t="str">
        <f>IF(('[1]Drawer Front Profiles'!$D12-9.07032804)&gt;=0,"Look C,D &amp; G","No")</f>
        <v>Look C,D &amp; G</v>
      </c>
      <c r="Z12" s="130" t="str">
        <f>IF(('[1]Drawer Front Profiles'!$D12-15.46250146)&gt;=0,"Look C,D &amp; G","No")</f>
        <v>No</v>
      </c>
      <c r="AA12" s="130" t="str">
        <f>IF(('[1]Drawer Front Profiles'!$D12-15.69403715)&gt;=0,"Look B,C,D &amp; G","No")</f>
        <v>No</v>
      </c>
      <c r="AB12" s="130" t="str">
        <f>IF(('[1]Drawer Front Profiles'!$D12-9.07032804)&gt;=0,"Look B,C,D,F &amp; G","No")</f>
        <v>Look B,C,D,F &amp; G</v>
      </c>
      <c r="AC12" s="129" t="str">
        <f>IF(('[1]Drawer Front Profiles'!$D12-14.02090435)&gt;=0,"Look B,C,D &amp; G","No")</f>
        <v>Look B,C,D &amp; G</v>
      </c>
      <c r="AD12" s="131" t="str">
        <f>IF(('[1]Drawer Front Profiles'!$D12-0)&gt;=0,"Look B,C,D,F &amp; G","No")</f>
        <v>Look B,C,D,F &amp; G</v>
      </c>
      <c r="AE12" s="129" t="str">
        <f>IF(('[1]Drawer Front Profiles'!$D12-6.35954126)&gt;=0,"Look B,C,D &amp; G","No")</f>
        <v>Look B,C,D &amp; G</v>
      </c>
      <c r="AF12" s="131" t="str">
        <f>IF(('[1]Drawer Front Profiles'!$D12-19.68205639)&gt;=0,"Look B,C,D,F &amp; G","No")</f>
        <v>No</v>
      </c>
      <c r="AG12" s="131" t="str">
        <f>IF(('[1]Drawer Front Profiles'!$D12-15.69404481)&gt;=0,"Look B,C,D,F &amp; G","No")</f>
        <v>No</v>
      </c>
      <c r="AH12" s="131" t="str">
        <f>IF(('[1]Drawer Front Profiles'!$D12-0)&gt;=0,"Look B,C,D,F &amp; G","No")</f>
        <v>Look B,C,D,F &amp; G</v>
      </c>
      <c r="AI12" s="131" t="str">
        <f>IF(('[1]Drawer Front Profiles'!$D12-18.63750146)&gt;=0,"Look B,C,D,F &amp; G","No")</f>
        <v>No</v>
      </c>
      <c r="AJ12" s="131" t="str">
        <f>IF(('[1]Drawer Front Profiles'!$D12-7.75654335)&gt;=0,"Look B,C,D,F &amp; G","No")</f>
        <v>Look B,C,D,F &amp; G</v>
      </c>
      <c r="AK12" s="131" t="str">
        <f>IF(('[1]Drawer Front Profiles'!$D12-12.2875)&gt;=0,"Look B,C,D,F &amp; G","No")</f>
        <v>Look B,C,D,F &amp; G</v>
      </c>
      <c r="AL12" s="131" t="str">
        <f>IF(('[1]Drawer Front Profiles'!$D12-2.64403281)&gt;=0,"Look B,C,D,F &amp; G","No")</f>
        <v>Look B,C,D,F &amp; G</v>
      </c>
      <c r="AM12" s="131" t="str">
        <f>IF(('[1]Drawer Front Profiles'!$D12-0)&gt;=0,"Look B,C,D,F &amp; G","No")</f>
        <v>Look B,C,D,F &amp; G</v>
      </c>
      <c r="AN12" s="131" t="str">
        <f>IF(('[1]Drawer Front Profiles'!$D12-0)&gt;=0,"Look B,C,D,F &amp; G","No")</f>
        <v>Look B,C,D,F &amp; G</v>
      </c>
      <c r="AO12" s="131" t="str">
        <f>IF(('[1]Drawer Front Profiles'!$D12-2.64403281)&gt;=0,"Look B,C,D,F &amp; G","No")</f>
        <v>Look B,C,D,F &amp; G</v>
      </c>
      <c r="AP12" s="131" t="str">
        <f>IF(('[1]Drawer Front Profiles'!$D12-6.5903696)&gt;=0,"Look B,C,D,F &amp; G","No")</f>
        <v>Look B,C,D,F &amp; G</v>
      </c>
      <c r="AQ12" s="131" t="str">
        <f>IF(('[1]Drawer Front Profiles'!$D12-0)&gt;=0,"Look B,C,D,F &amp; G","No")</f>
        <v>Look B,C,D,F &amp; G</v>
      </c>
      <c r="AR12" s="131" t="str">
        <f>IF(('[1]Drawer Front Profiles'!$D12-1.99442068)&gt;=0,"Look B,C,D,F &amp; G","No")</f>
        <v>Look B,C,D,F &amp; G</v>
      </c>
      <c r="AS12" s="131" t="str">
        <f>IF(('[1]Drawer Front Profiles'!$D12-0)&gt;=0,"Look B,C,D,F &amp; G","No")</f>
        <v>Look B,C,D,F &amp; G</v>
      </c>
      <c r="AT12" s="131" t="str">
        <f>IF(('[1]Drawer Front Profiles'!$D12-9.07032804)&gt;=0,"Look B,C,D,F &amp; G","No")</f>
        <v>Look B,C,D,F &amp; G</v>
      </c>
      <c r="AU12" s="131" t="str">
        <f>IF(('[1]Drawer Front Profiles'!$D12-0)&gt;=0,"Look B,C,D,F &amp; G","No")</f>
        <v>Look B,C,D,F &amp; G</v>
      </c>
      <c r="AV12" s="131" t="str">
        <f>IF(('[1]Drawer Front Profiles'!$D12-0)&gt;=0,"Look B,C,D,F &amp; G","No")</f>
        <v>Look B,C,D,F &amp; G</v>
      </c>
      <c r="AW12" s="131" t="str">
        <f>IF(('[1]Drawer Front Profiles'!$D12-18.86904481)&gt;=0,"Look B,C,D,F &amp; G","No")</f>
        <v>No</v>
      </c>
      <c r="AX12" s="131" t="str">
        <f>IF(('[1]Drawer Front Profiles'!$D12-7.75654335)&gt;=0,"Look B,C,D,F &amp; G","No")</f>
        <v>Look B,C,D,F &amp; G</v>
      </c>
      <c r="AY12" s="131" t="str">
        <f>IF(('[1]Drawer Front Profiles'!$D12-17.28154481)&gt;=0,"Look B,C,D,F &amp; G","No")</f>
        <v>No</v>
      </c>
      <c r="AZ12" s="131" t="str">
        <f>IF(('[1]Drawer Front Profiles'!$D12-18.6375)&gt;=0,"Look B,C,D,F &amp; G","No")</f>
        <v>No</v>
      </c>
      <c r="BA12" s="131" t="str">
        <f>IF(('[1]Drawer Front Profiles'!$D12-9.34404)&gt;=0,"Look B,C,D,F &amp; G","No")</f>
        <v>Look B,C,D,F &amp; G</v>
      </c>
      <c r="BB12" s="131" t="str">
        <f>IF(('[1]Drawer Front Profiles'!$D12-28.1625)&gt;=0,"Look B,C,D,F &amp; G","No")</f>
        <v>No</v>
      </c>
      <c r="BC12" s="131" t="str">
        <f>IF(('[1]Drawer Front Profiles'!$D12-0)&gt;=0,"Look B,C,D,F &amp; G","No")</f>
        <v>Look B,C,D,F &amp; G</v>
      </c>
      <c r="BD12" s="131" t="str">
        <f>IF(('[1]Drawer Front Profiles'!$D12-21.81250146)&gt;=0,"Look B,C,D,F &amp; G","No")</f>
        <v>No</v>
      </c>
      <c r="BE12" s="131" t="str">
        <f>IF(('[1]Drawer Front Profiles'!$D12-9.1352216)&gt;=0,"Look B,C,D,F &amp; G","No")</f>
        <v>Look B,C,D,F &amp; G</v>
      </c>
      <c r="BF12" s="131" t="str">
        <f>IF(('[1]Drawer Front Profiles'!$D12-9.1352216)&gt;=0,"Look B,C,D,F &amp; G","No")</f>
        <v>Look B,C,D,F &amp; G</v>
      </c>
      <c r="BG12" s="131" t="str">
        <f>IF(('[1]Drawer Front Profiles'!$D12-21.81250292)&gt;=0,"Look B,C,D,F &amp; G","No")</f>
        <v>No</v>
      </c>
      <c r="BH12" s="131" t="str">
        <f>IF(('[1]Drawer Front Profiles'!$D12-21.81252021)&gt;=0,"Look B,C,D,F &amp; G","No")</f>
        <v>No</v>
      </c>
      <c r="BI12" s="131" t="str">
        <f>IF(('[1]Drawer Front Profiles'!$D12-7.525)&gt;=0,"Look B,C,D,F &amp; G","No")</f>
        <v>Look B,C,D,F &amp; G</v>
      </c>
    </row>
    <row r="13" spans="1:61" ht="15.75" customHeight="1" thickBot="1" x14ac:dyDescent="0.3">
      <c r="A13" s="127" t="str">
        <f>IF('[1]Drawer Front Profiles'!$A13&lt;&gt;"",'[1]Drawer Front Profiles'!$A13,"")</f>
        <v>219RP</v>
      </c>
      <c r="B13" s="127" t="str">
        <f>IF('[1]Drawer Front Profiles'!$B13&lt;&gt;"",'[1]Drawer Front Profiles'!$B13,"")</f>
        <v>301-32RP</v>
      </c>
      <c r="C13" s="128" t="str">
        <f>IF(('[1]Drawer Front Profiles'!$D13-0)&gt;=0,"Look B,C,D,F &amp; G","No")</f>
        <v>Look B,C,D,F &amp; G</v>
      </c>
      <c r="D13" s="129" t="str">
        <f>IF(('[1]Drawer Front Profiles'!$D13-0)&gt;=0,"Look B,C,D,F &amp; G","No")</f>
        <v>Look B,C,D,F &amp; G</v>
      </c>
      <c r="E13" s="129" t="str">
        <f>IF(('[1]Drawer Front Profiles'!$D13-2.6439654)&gt;=0,"Look B,C,D,F &amp; G","No")</f>
        <v>Look B,C,D,F &amp; G</v>
      </c>
      <c r="F13" s="129" t="str">
        <f>IF(('[1]Drawer Front Profiles'!$D13-6.5903696)&gt;=0,"Look B,C,D,F &amp; G","No")</f>
        <v>Look B,C,D,F &amp; G</v>
      </c>
      <c r="G13" s="129" t="str">
        <f>IF(('[1]Drawer Front Profiles'!$D13-15.46250146)&gt;=0,"Look C,D &amp; G","No")</f>
        <v>Look C,D &amp; G</v>
      </c>
      <c r="H13" s="129" t="str">
        <f>IF(('[1]Drawer Front Profiles'!$D13-9.34404481)&gt;=0,"Look B,C,D &amp; G","No")</f>
        <v>Look B,C,D &amp; G</v>
      </c>
      <c r="I13" s="129" t="str">
        <f>IF(('[1]Drawer Front Profiles'!$D13-0)&gt;=0,"Look B,C,D,F &amp; G","No")</f>
        <v>Look B,C,D,F &amp; G</v>
      </c>
      <c r="J13" s="129" t="str">
        <f>IF(('[1]Drawer Front Profiles'!$D13-1.99442068)&gt;=0,"Look B,C,D,F &amp; G","No")</f>
        <v>Look B,C,D,F &amp; G</v>
      </c>
      <c r="K13" s="129" t="str">
        <f>IF(('[1]Drawer Front Profiles'!$D13-15.75471398)&gt;=0,"Look C,D &amp; G","No")</f>
        <v>Look C,D &amp; G</v>
      </c>
      <c r="L13" s="129" t="str">
        <f>IF(('[1]Drawer Front Profiles'!$D13-14.02090435)&gt;=0,"Look C,D &amp; G","No")</f>
        <v>Look C,D &amp; G</v>
      </c>
      <c r="M13" s="129" t="str">
        <f>IF(('[1]Drawer Front Profiles'!$D13-18.41250064)&gt;=0,"Look C,D &amp; G","No")</f>
        <v>Look C,D &amp; G</v>
      </c>
      <c r="N13" s="129" t="str">
        <f>IF(('[1]Drawer Front Profiles'!$D13-0)&gt;=0,"Look B,C,D &amp; G","No")</f>
        <v>Look B,C,D &amp; G</v>
      </c>
      <c r="O13" s="129" t="str">
        <f>IF(('[1]Drawer Front Profiles'!$D13-3.04396498)&gt;=0,"Look B,C,D &amp; G","No")</f>
        <v>Look B,C,D &amp; G</v>
      </c>
      <c r="P13" s="129" t="str">
        <f>IF(('[1]Drawer Front Profiles'!$D13-18.64135815)&gt;=0,"Look C,D &amp; G","No")</f>
        <v>Look C,D &amp; G</v>
      </c>
      <c r="Q13" s="129" t="str">
        <f>IF(('[1]Drawer Front Profiles'!$D13-16.84645805)&gt;=0,"Look C,D &amp; G","No")</f>
        <v>Look C,D &amp; G</v>
      </c>
      <c r="R13" s="130" t="str">
        <f>IF(('[1]Drawer Front Profiles'!$D13-15.46250146)&gt;=0,"Look B,C,D &amp; G","No")</f>
        <v>Look B,C,D &amp; G</v>
      </c>
      <c r="S13" s="129" t="str">
        <f>IF(('[1]Drawer Front Profiles'!$D13-27.94954481)&gt;=0,"Look C,D &amp; G","No")</f>
        <v>No</v>
      </c>
      <c r="T13" s="129" t="str">
        <f>IF(('[1]Drawer Front Profiles'!$D13-18.64404399)&gt;=0,"Look C,D &amp; G","No")</f>
        <v>Look C,D &amp; G</v>
      </c>
      <c r="U13" s="130" t="str">
        <f>IF(('[1]Drawer Front Profiles'!$D13-0)&gt;=0,"Look B,C,D &amp; G","No")</f>
        <v>Look B,C,D &amp; G</v>
      </c>
      <c r="V13" s="130" t="str">
        <f>IF(('[1]Drawer Front Profiles'!$D13-8.58589172)&gt;=0,"Look B,C,D &amp; G","No")</f>
        <v>Look B,C,D &amp; G</v>
      </c>
      <c r="W13" s="129" t="str">
        <f>IF(('[1]Drawer Front Profiles'!$D13-0)&gt;=0,"Look B,C,D,F &amp; G","No")</f>
        <v>Look B,C,D,F &amp; G</v>
      </c>
      <c r="X13" s="129" t="str">
        <f>IF(('[1]Drawer Front Profiles'!$D13-2.64403281)&gt;=0,"Look C,D &amp; G","No")</f>
        <v>Look C,D &amp; G</v>
      </c>
      <c r="Y13" s="130" t="str">
        <f>IF(('[1]Drawer Front Profiles'!$D13-9.07032804)&gt;=0,"Look C,D &amp; G","No")</f>
        <v>Look C,D &amp; G</v>
      </c>
      <c r="Z13" s="130" t="str">
        <f>IF(('[1]Drawer Front Profiles'!$D13-15.46250146)&gt;=0,"Look C,D &amp; G","No")</f>
        <v>Look C,D &amp; G</v>
      </c>
      <c r="AA13" s="130" t="str">
        <f>IF(('[1]Drawer Front Profiles'!$D13-15.69403715)&gt;=0,"Look B,C,D &amp; G","No")</f>
        <v>Look B,C,D &amp; G</v>
      </c>
      <c r="AB13" s="130" t="str">
        <f>IF(('[1]Drawer Front Profiles'!$D13-9.07032804)&gt;=0,"Look B,C,D,F &amp; G","No")</f>
        <v>Look B,C,D,F &amp; G</v>
      </c>
      <c r="AC13" s="129" t="str">
        <f>IF(('[1]Drawer Front Profiles'!$D13-14.02090435)&gt;=0,"Look B,C,D &amp; G","No")</f>
        <v>Look B,C,D &amp; G</v>
      </c>
      <c r="AD13" s="131" t="str">
        <f>IF(('[1]Drawer Front Profiles'!$D13-0)&gt;=0,"Look B,C,D,F &amp; G","No")</f>
        <v>Look B,C,D,F &amp; G</v>
      </c>
      <c r="AE13" s="129" t="str">
        <f>IF(('[1]Drawer Front Profiles'!$D13-6.35954126)&gt;=0,"Look B,C,D &amp; G","No")</f>
        <v>Look B,C,D &amp; G</v>
      </c>
      <c r="AF13" s="131" t="str">
        <f>IF(('[1]Drawer Front Profiles'!$D13-19.68205639)&gt;=0,"Look B,C,D,F &amp; G","No")</f>
        <v>Look B,C,D,F &amp; G</v>
      </c>
      <c r="AG13" s="131" t="str">
        <f>IF(('[1]Drawer Front Profiles'!$D13-15.69404481)&gt;=0,"Look B,C,D,F &amp; G","No")</f>
        <v>Look B,C,D,F &amp; G</v>
      </c>
      <c r="AH13" s="131" t="str">
        <f>IF(('[1]Drawer Front Profiles'!$D13-0)&gt;=0,"Look B,C,D,F &amp; G","No")</f>
        <v>Look B,C,D,F &amp; G</v>
      </c>
      <c r="AI13" s="131" t="str">
        <f>IF(('[1]Drawer Front Profiles'!$D13-18.63750146)&gt;=0,"Look B,C,D,F &amp; G","No")</f>
        <v>Look B,C,D,F &amp; G</v>
      </c>
      <c r="AJ13" s="131" t="str">
        <f>IF(('[1]Drawer Front Profiles'!$D13-7.75654335)&gt;=0,"Look B,C,D,F &amp; G","No")</f>
        <v>Look B,C,D,F &amp; G</v>
      </c>
      <c r="AK13" s="131" t="str">
        <f>IF(('[1]Drawer Front Profiles'!$D13-12.2875)&gt;=0,"Look B,C,D,F &amp; G","No")</f>
        <v>Look B,C,D,F &amp; G</v>
      </c>
      <c r="AL13" s="131" t="str">
        <f>IF(('[1]Drawer Front Profiles'!$D13-2.64403281)&gt;=0,"Look B,C,D,F &amp; G","No")</f>
        <v>Look B,C,D,F &amp; G</v>
      </c>
      <c r="AM13" s="131" t="str">
        <f>IF(('[1]Drawer Front Profiles'!$D13-0)&gt;=0,"Look B,C,D,F &amp; G","No")</f>
        <v>Look B,C,D,F &amp; G</v>
      </c>
      <c r="AN13" s="131" t="str">
        <f>IF(('[1]Drawer Front Profiles'!$D13-0)&gt;=0,"Look B,C,D,F &amp; G","No")</f>
        <v>Look B,C,D,F &amp; G</v>
      </c>
      <c r="AO13" s="131" t="str">
        <f>IF(('[1]Drawer Front Profiles'!$D13-2.64403281)&gt;=0,"Look B,C,D,F &amp; G","No")</f>
        <v>Look B,C,D,F &amp; G</v>
      </c>
      <c r="AP13" s="131" t="str">
        <f>IF(('[1]Drawer Front Profiles'!$D13-6.5903696)&gt;=0,"Look B,C,D,F &amp; G","No")</f>
        <v>Look B,C,D,F &amp; G</v>
      </c>
      <c r="AQ13" s="131" t="str">
        <f>IF(('[1]Drawer Front Profiles'!$D13-0)&gt;=0,"Look B,C,D,F &amp; G","No")</f>
        <v>Look B,C,D,F &amp; G</v>
      </c>
      <c r="AR13" s="131" t="str">
        <f>IF(('[1]Drawer Front Profiles'!$D13-1.99442068)&gt;=0,"Look B,C,D,F &amp; G","No")</f>
        <v>Look B,C,D,F &amp; G</v>
      </c>
      <c r="AS13" s="131" t="str">
        <f>IF(('[1]Drawer Front Profiles'!$D13-0)&gt;=0,"Look B,C,D,F &amp; G","No")</f>
        <v>Look B,C,D,F &amp; G</v>
      </c>
      <c r="AT13" s="131" t="str">
        <f>IF(('[1]Drawer Front Profiles'!$D13-9.07032804)&gt;=0,"Look B,C,D,F &amp; G","No")</f>
        <v>Look B,C,D,F &amp; G</v>
      </c>
      <c r="AU13" s="131" t="str">
        <f>IF(('[1]Drawer Front Profiles'!$D13-0)&gt;=0,"Look B,C,D,F &amp; G","No")</f>
        <v>Look B,C,D,F &amp; G</v>
      </c>
      <c r="AV13" s="131" t="str">
        <f>IF(('[1]Drawer Front Profiles'!$D13-0)&gt;=0,"Look B,C,D,F &amp; G","No")</f>
        <v>Look B,C,D,F &amp; G</v>
      </c>
      <c r="AW13" s="131" t="str">
        <f>IF(('[1]Drawer Front Profiles'!$D13-18.86904481)&gt;=0,"Look B,C,D,F &amp; G","No")</f>
        <v>Look B,C,D,F &amp; G</v>
      </c>
      <c r="AX13" s="131" t="str">
        <f>IF(('[1]Drawer Front Profiles'!$D13-7.75654335)&gt;=0,"Look B,C,D,F &amp; G","No")</f>
        <v>Look B,C,D,F &amp; G</v>
      </c>
      <c r="AY13" s="131" t="str">
        <f>IF(('[1]Drawer Front Profiles'!$D13-17.28154481)&gt;=0,"Look B,C,D,F &amp; G","No")</f>
        <v>Look B,C,D,F &amp; G</v>
      </c>
      <c r="AZ13" s="131" t="str">
        <f>IF(('[1]Drawer Front Profiles'!$D13-18.6375)&gt;=0,"Look B,C,D,F &amp; G","No")</f>
        <v>Look B,C,D,F &amp; G</v>
      </c>
      <c r="BA13" s="131" t="str">
        <f>IF(('[1]Drawer Front Profiles'!$D13-9.34404)&gt;=0,"Look B,C,D,F &amp; G","No")</f>
        <v>Look B,C,D,F &amp; G</v>
      </c>
      <c r="BB13" s="131" t="str">
        <f>IF(('[1]Drawer Front Profiles'!$D13-28.1625)&gt;=0,"Look B,C,D,F &amp; G","No")</f>
        <v>No</v>
      </c>
      <c r="BC13" s="131" t="str">
        <f>IF(('[1]Drawer Front Profiles'!$D13-0)&gt;=0,"Look B,C,D,F &amp; G","No")</f>
        <v>Look B,C,D,F &amp; G</v>
      </c>
      <c r="BD13" s="131" t="str">
        <f>IF(('[1]Drawer Front Profiles'!$D13-21.81250146)&gt;=0,"Look B,C,D,F &amp; G","No")</f>
        <v>No</v>
      </c>
      <c r="BE13" s="131" t="str">
        <f>IF(('[1]Drawer Front Profiles'!$D13-9.1352216)&gt;=0,"Look B,C,D,F &amp; G","No")</f>
        <v>Look B,C,D,F &amp; G</v>
      </c>
      <c r="BF13" s="131" t="str">
        <f>IF(('[1]Drawer Front Profiles'!$D13-9.1352216)&gt;=0,"Look B,C,D,F &amp; G","No")</f>
        <v>Look B,C,D,F &amp; G</v>
      </c>
      <c r="BG13" s="131" t="str">
        <f>IF(('[1]Drawer Front Profiles'!$D13-21.81250292)&gt;=0,"Look B,C,D,F &amp; G","No")</f>
        <v>No</v>
      </c>
      <c r="BH13" s="131" t="str">
        <f>IF(('[1]Drawer Front Profiles'!$D13-21.81252021)&gt;=0,"Look B,C,D,F &amp; G","No")</f>
        <v>No</v>
      </c>
      <c r="BI13" s="131" t="str">
        <f>IF(('[1]Drawer Front Profiles'!$D13-7.525)&gt;=0,"Look B,C,D,F &amp; G","No")</f>
        <v>Look B,C,D,F &amp; G</v>
      </c>
    </row>
    <row r="14" spans="1:61" ht="15.75" customHeight="1" thickBot="1" x14ac:dyDescent="0.3">
      <c r="A14" s="14" t="str">
        <f>IF('[1]Drawer Front Profiles'!$A14&lt;&gt;"",'[1]Drawer Front Profiles'!$A14,"")</f>
        <v>N/A</v>
      </c>
      <c r="B14" s="14" t="str">
        <f>IF('[1]Drawer Front Profiles'!$B14&lt;&gt;"",'[1]Drawer Front Profiles'!$B14,"")</f>
        <v>302-13RP</v>
      </c>
      <c r="C14" s="73" t="str">
        <f>IF(('[1]Drawer Front Profiles'!$D14-0)&gt;=0,"Look B,C,D,F &amp; G","No")</f>
        <v>Look B,C,D,F &amp; G</v>
      </c>
      <c r="D14" s="74" t="str">
        <f>IF(('[1]Drawer Front Profiles'!$D14-0)&gt;=0,"Look B,C,D,F &amp; G","No")</f>
        <v>Look B,C,D,F &amp; G</v>
      </c>
      <c r="E14" s="74" t="str">
        <f>IF(('[1]Drawer Front Profiles'!$D14-2.6439654)&gt;=0,"Look B,C,D,F &amp; G","No")</f>
        <v>No</v>
      </c>
      <c r="F14" s="74" t="str">
        <f>IF(('[1]Drawer Front Profiles'!$D14-6.5903696)&gt;=0,"Look B,C,D,F &amp; G","No")</f>
        <v>No</v>
      </c>
      <c r="G14" s="74" t="str">
        <f>IF(('[1]Drawer Front Profiles'!$D14-15.46250146)&gt;=0,"Look C,D &amp; G","No")</f>
        <v>No</v>
      </c>
      <c r="H14" s="74" t="str">
        <f>IF(('[1]Drawer Front Profiles'!$D14-9.34404481)&gt;=0,"Look B,C,D &amp; G","No")</f>
        <v>No</v>
      </c>
      <c r="I14" s="74" t="str">
        <f>IF(('[1]Drawer Front Profiles'!$D14-0)&gt;=0,"Look B,C,D,F &amp; G","No")</f>
        <v>Look B,C,D,F &amp; G</v>
      </c>
      <c r="J14" s="74" t="str">
        <f>IF(('[1]Drawer Front Profiles'!$D14-1.99442068)&gt;=0,"Look B,C,D,F &amp; G","No")</f>
        <v>No</v>
      </c>
      <c r="K14" s="74" t="str">
        <f>IF(('[1]Drawer Front Profiles'!$D14-15.75471398)&gt;=0,"Look C,D &amp; G","No")</f>
        <v>No</v>
      </c>
      <c r="L14" s="74" t="str">
        <f>IF(('[1]Drawer Front Profiles'!$D14-14.02090435)&gt;=0,"Look C,D &amp; G","No")</f>
        <v>No</v>
      </c>
      <c r="M14" s="74" t="str">
        <f>IF(('[1]Drawer Front Profiles'!$D14-18.41250064)&gt;=0,"Look C,D &amp; G","No")</f>
        <v>No</v>
      </c>
      <c r="N14" s="74" t="str">
        <f>IF(('[1]Drawer Front Profiles'!$D14-0)&gt;=0,"Look B,C,D &amp; G","No")</f>
        <v>Look B,C,D &amp; G</v>
      </c>
      <c r="O14" s="74" t="str">
        <f>IF(('[1]Drawer Front Profiles'!$D14-3.04396498)&gt;=0,"Look B,C,D &amp; G","No")</f>
        <v>No</v>
      </c>
      <c r="P14" s="74" t="str">
        <f>IF(('[1]Drawer Front Profiles'!$D14-18.64135815)&gt;=0,"Look C,D &amp; G","No")</f>
        <v>No</v>
      </c>
      <c r="Q14" s="74" t="str">
        <f>IF(('[1]Drawer Front Profiles'!$D14-16.84645805)&gt;=0,"Look C,D &amp; G","No")</f>
        <v>No</v>
      </c>
      <c r="R14" s="75" t="str">
        <f>IF(('[1]Drawer Front Profiles'!$D14-15.46250146)&gt;=0,"Look B,C,D &amp; G","No")</f>
        <v>No</v>
      </c>
      <c r="S14" s="74" t="str">
        <f>IF(('[1]Drawer Front Profiles'!$D14-27.94954481)&gt;=0,"Look C,D &amp; G","No")</f>
        <v>No</v>
      </c>
      <c r="T14" s="74" t="str">
        <f>IF(('[1]Drawer Front Profiles'!$D14-18.64404399)&gt;=0,"Look C,D &amp; G","No")</f>
        <v>No</v>
      </c>
      <c r="U14" s="75" t="str">
        <f>IF(('[1]Drawer Front Profiles'!$D14-0)&gt;=0,"Look B,C,D &amp; G","No")</f>
        <v>Look B,C,D &amp; G</v>
      </c>
      <c r="V14" s="75" t="str">
        <f>IF(('[1]Drawer Front Profiles'!$D14-8.58589172)&gt;=0,"Look B,C,D &amp; G","No")</f>
        <v>No</v>
      </c>
      <c r="W14" s="74" t="str">
        <f>IF(('[1]Drawer Front Profiles'!$D14-0)&gt;=0,"Look B,C,D,F &amp; G","No")</f>
        <v>Look B,C,D,F &amp; G</v>
      </c>
      <c r="X14" s="74" t="str">
        <f>IF(('[1]Drawer Front Profiles'!$D14-2.64403281)&gt;=0,"Look C,D &amp; G","No")</f>
        <v>No</v>
      </c>
      <c r="Y14" s="75" t="str">
        <f>IF(('[1]Drawer Front Profiles'!$D14-9.07032804)&gt;=0,"Look C,D &amp; G","No")</f>
        <v>No</v>
      </c>
      <c r="Z14" s="75" t="str">
        <f>IF(('[1]Drawer Front Profiles'!$D14-15.46250146)&gt;=0,"Look C,D &amp; G","No")</f>
        <v>No</v>
      </c>
      <c r="AA14" s="75" t="str">
        <f>IF(('[1]Drawer Front Profiles'!$D14-15.69403715)&gt;=0,"Look B,C,D &amp; G","No")</f>
        <v>No</v>
      </c>
      <c r="AB14" s="75" t="str">
        <f>IF(('[1]Drawer Front Profiles'!$D14-9.07032804)&gt;=0,"Look B,C,D,F &amp; G","No")</f>
        <v>No</v>
      </c>
      <c r="AC14" s="74" t="str">
        <f>IF(('[1]Drawer Front Profiles'!$D14-14.02090435)&gt;=0,"Look B,C,D &amp; G","No")</f>
        <v>No</v>
      </c>
      <c r="AD14" s="76" t="str">
        <f>IF(('[1]Drawer Front Profiles'!$D14-0)&gt;=0,"Look B,C,D,F &amp; G","No")</f>
        <v>Look B,C,D,F &amp; G</v>
      </c>
      <c r="AE14" s="74" t="str">
        <f>IF(('[1]Drawer Front Profiles'!$D14-6.35954126)&gt;=0,"Look B,C,D &amp; G","No")</f>
        <v>No</v>
      </c>
      <c r="AF14" s="76" t="str">
        <f>IF(('[1]Drawer Front Profiles'!$D14-19.68205639)&gt;=0,"Look B,C,D,F &amp; G","No")</f>
        <v>No</v>
      </c>
      <c r="AG14" s="76" t="str">
        <f>IF(('[1]Drawer Front Profiles'!$D14-15.69404481)&gt;=0,"Look B,C,D,F &amp; G","No")</f>
        <v>No</v>
      </c>
      <c r="AH14" s="76" t="str">
        <f>IF(('[1]Drawer Front Profiles'!$D14-0)&gt;=0,"Look B,C,D,F &amp; G","No")</f>
        <v>Look B,C,D,F &amp; G</v>
      </c>
      <c r="AI14" s="76" t="str">
        <f>IF(('[1]Drawer Front Profiles'!$D14-18.63750146)&gt;=0,"Look B,C,D,F &amp; G","No")</f>
        <v>No</v>
      </c>
      <c r="AJ14" s="76" t="str">
        <f>IF(('[1]Drawer Front Profiles'!$D14-7.75654335)&gt;=0,"Look B,C,D,F &amp; G","No")</f>
        <v>No</v>
      </c>
      <c r="AK14" s="76" t="str">
        <f>IF(('[1]Drawer Front Profiles'!$D14-12.2875)&gt;=0,"Look B,C,D,F &amp; G","No")</f>
        <v>No</v>
      </c>
      <c r="AL14" s="76" t="str">
        <f>IF(('[1]Drawer Front Profiles'!$D14-2.64403281)&gt;=0,"Look B,C,D,F &amp; G","No")</f>
        <v>No</v>
      </c>
      <c r="AM14" s="76" t="str">
        <f>IF(('[1]Drawer Front Profiles'!$D14-0)&gt;=0,"Look B,C,D,F &amp; G","No")</f>
        <v>Look B,C,D,F &amp; G</v>
      </c>
      <c r="AN14" s="76" t="str">
        <f>IF(('[1]Drawer Front Profiles'!$D14-0)&gt;=0,"Look B,C,D,F &amp; G","No")</f>
        <v>Look B,C,D,F &amp; G</v>
      </c>
      <c r="AO14" s="76" t="str">
        <f>IF(('[1]Drawer Front Profiles'!$D14-2.64403281)&gt;=0,"Look B,C,D,F &amp; G","No")</f>
        <v>No</v>
      </c>
      <c r="AP14" s="76" t="str">
        <f>IF(('[1]Drawer Front Profiles'!$D14-6.5903696)&gt;=0,"Look B,C,D,F &amp; G","No")</f>
        <v>No</v>
      </c>
      <c r="AQ14" s="76" t="str">
        <f>IF(('[1]Drawer Front Profiles'!$D14-0)&gt;=0,"Look B,C,D,F &amp; G","No")</f>
        <v>Look B,C,D,F &amp; G</v>
      </c>
      <c r="AR14" s="76" t="str">
        <f>IF(('[1]Drawer Front Profiles'!$D14-1.99442068)&gt;=0,"Look B,C,D,F &amp; G","No")</f>
        <v>No</v>
      </c>
      <c r="AS14" s="76" t="str">
        <f>IF(('[1]Drawer Front Profiles'!$D14-0)&gt;=0,"Look B,C,D,F &amp; G","No")</f>
        <v>Look B,C,D,F &amp; G</v>
      </c>
      <c r="AT14" s="76" t="str">
        <f>IF(('[1]Drawer Front Profiles'!$D14-9.07032804)&gt;=0,"Look B,C,D,F &amp; G","No")</f>
        <v>No</v>
      </c>
      <c r="AU14" s="76" t="str">
        <f>IF(('[1]Drawer Front Profiles'!$D14-0)&gt;=0,"Look B,C,D,F &amp; G","No")</f>
        <v>Look B,C,D,F &amp; G</v>
      </c>
      <c r="AV14" s="76" t="str">
        <f>IF(('[1]Drawer Front Profiles'!$D14-0)&gt;=0,"Look B,C,D,F &amp; G","No")</f>
        <v>Look B,C,D,F &amp; G</v>
      </c>
      <c r="AW14" s="76" t="str">
        <f>IF(('[1]Drawer Front Profiles'!$D14-18.86904481)&gt;=0,"Look B,C,D,F &amp; G","No")</f>
        <v>No</v>
      </c>
      <c r="AX14" s="76" t="str">
        <f>IF(('[1]Drawer Front Profiles'!$D14-7.75654335)&gt;=0,"Look B,C,D,F &amp; G","No")</f>
        <v>No</v>
      </c>
      <c r="AY14" s="76" t="str">
        <f>IF(('[1]Drawer Front Profiles'!$D14-17.28154481)&gt;=0,"Look B,C,D,F &amp; G","No")</f>
        <v>No</v>
      </c>
      <c r="AZ14" s="76" t="str">
        <f>IF(('[1]Drawer Front Profiles'!$D14-18.6375)&gt;=0,"Look B,C,D,F &amp; G","No")</f>
        <v>No</v>
      </c>
      <c r="BA14" s="76" t="str">
        <f>IF(('[1]Drawer Front Profiles'!$D14-9.34404)&gt;=0,"Look B,C,D,F &amp; G","No")</f>
        <v>No</v>
      </c>
      <c r="BB14" s="76" t="str">
        <f>IF(('[1]Drawer Front Profiles'!$D14-28.1625)&gt;=0,"Look B,C,D,F &amp; G","No")</f>
        <v>No</v>
      </c>
      <c r="BC14" s="76" t="str">
        <f>IF(('[1]Drawer Front Profiles'!$D14-0)&gt;=0,"Look B,C,D,F &amp; G","No")</f>
        <v>Look B,C,D,F &amp; G</v>
      </c>
      <c r="BD14" s="76" t="str">
        <f>IF(('[1]Drawer Front Profiles'!$D14-21.81250146)&gt;=0,"Look B,C,D,F &amp; G","No")</f>
        <v>No</v>
      </c>
      <c r="BE14" s="76" t="str">
        <f>IF(('[1]Drawer Front Profiles'!$D14-9.1352216)&gt;=0,"Look B,C,D,F &amp; G","No")</f>
        <v>No</v>
      </c>
      <c r="BF14" s="76" t="str">
        <f>IF(('[1]Drawer Front Profiles'!$D14-9.1352216)&gt;=0,"Look B,C,D,F &amp; G","No")</f>
        <v>No</v>
      </c>
      <c r="BG14" s="76" t="str">
        <f>IF(('[1]Drawer Front Profiles'!$D14-21.81250292)&gt;=0,"Look B,C,D,F &amp; G","No")</f>
        <v>No</v>
      </c>
      <c r="BH14" s="76" t="str">
        <f>IF(('[1]Drawer Front Profiles'!$D14-21.81252021)&gt;=0,"Look B,C,D,F &amp; G","No")</f>
        <v>No</v>
      </c>
      <c r="BI14" s="76" t="str">
        <f>IF(('[1]Drawer Front Profiles'!$D14-7.525)&gt;=0,"Look B,C,D,F &amp; G","No")</f>
        <v>No</v>
      </c>
    </row>
    <row r="15" spans="1:61" ht="15.75" customHeight="1" thickBot="1" x14ac:dyDescent="0.3">
      <c r="A15" s="14" t="str">
        <f>IF('[1]Drawer Front Profiles'!$A15&lt;&gt;"",'[1]Drawer Front Profiles'!$A15,"")</f>
        <v>N/A</v>
      </c>
      <c r="B15" s="14" t="str">
        <f>IF('[1]Drawer Front Profiles'!$B15&lt;&gt;"",'[1]Drawer Front Profiles'!$B15,"")</f>
        <v>302-19RP</v>
      </c>
      <c r="C15" s="73" t="str">
        <f>IF(('[1]Drawer Front Profiles'!$D15-0)&gt;=0,"Look B,C,D,F &amp; G","No")</f>
        <v>Look B,C,D,F &amp; G</v>
      </c>
      <c r="D15" s="74" t="str">
        <f>IF(('[1]Drawer Front Profiles'!$D15-0)&gt;=0,"Look B,C,D,F &amp; G","No")</f>
        <v>Look B,C,D,F &amp; G</v>
      </c>
      <c r="E15" s="74" t="str">
        <f>IF(('[1]Drawer Front Profiles'!$D15-2.6439654)&gt;=0,"Look B,C,D,F &amp; G","No")</f>
        <v>No</v>
      </c>
      <c r="F15" s="74" t="str">
        <f>IF(('[1]Drawer Front Profiles'!$D15-6.5903696)&gt;=0,"Look B,C,D,F &amp; G","No")</f>
        <v>No</v>
      </c>
      <c r="G15" s="74" t="str">
        <f>IF(('[1]Drawer Front Profiles'!$D15-15.46250146)&gt;=0,"Look C,D &amp; G","No")</f>
        <v>No</v>
      </c>
      <c r="H15" s="74" t="str">
        <f>IF(('[1]Drawer Front Profiles'!$D15-9.34404481)&gt;=0,"Look B,C,D &amp; G","No")</f>
        <v>No</v>
      </c>
      <c r="I15" s="74" t="str">
        <f>IF(('[1]Drawer Front Profiles'!$D15-0)&gt;=0,"Look B,C,D,F &amp; G","No")</f>
        <v>Look B,C,D,F &amp; G</v>
      </c>
      <c r="J15" s="74" t="str">
        <f>IF(('[1]Drawer Front Profiles'!$D15-1.99442068)&gt;=0,"Look B,C,D,F &amp; G","No")</f>
        <v>No</v>
      </c>
      <c r="K15" s="74" t="str">
        <f>IF(('[1]Drawer Front Profiles'!$D15-15.75471398)&gt;=0,"Look C,D &amp; G","No")</f>
        <v>No</v>
      </c>
      <c r="L15" s="74" t="str">
        <f>IF(('[1]Drawer Front Profiles'!$D15-14.02090435)&gt;=0,"Look C,D &amp; G","No")</f>
        <v>No</v>
      </c>
      <c r="M15" s="74" t="str">
        <f>IF(('[1]Drawer Front Profiles'!$D15-18.41250064)&gt;=0,"Look C,D &amp; G","No")</f>
        <v>No</v>
      </c>
      <c r="N15" s="74" t="str">
        <f>IF(('[1]Drawer Front Profiles'!$D15-0)&gt;=0,"Look B,C,D &amp; G","No")</f>
        <v>Look B,C,D &amp; G</v>
      </c>
      <c r="O15" s="74" t="str">
        <f>IF(('[1]Drawer Front Profiles'!$D15-3.04396498)&gt;=0,"Look B,C,D &amp; G","No")</f>
        <v>No</v>
      </c>
      <c r="P15" s="74" t="str">
        <f>IF(('[1]Drawer Front Profiles'!$D15-18.64135815)&gt;=0,"Look C,D &amp; G","No")</f>
        <v>No</v>
      </c>
      <c r="Q15" s="74" t="str">
        <f>IF(('[1]Drawer Front Profiles'!$D15-16.84645805)&gt;=0,"Look C,D &amp; G","No")</f>
        <v>No</v>
      </c>
      <c r="R15" s="75" t="str">
        <f>IF(('[1]Drawer Front Profiles'!$D15-15.46250146)&gt;=0,"Look B,C,D &amp; G","No")</f>
        <v>No</v>
      </c>
      <c r="S15" s="74" t="str">
        <f>IF(('[1]Drawer Front Profiles'!$D15-27.94954481)&gt;=0,"Look C,D &amp; G","No")</f>
        <v>No</v>
      </c>
      <c r="T15" s="74" t="str">
        <f>IF(('[1]Drawer Front Profiles'!$D15-18.64404399)&gt;=0,"Look C,D &amp; G","No")</f>
        <v>No</v>
      </c>
      <c r="U15" s="75" t="str">
        <f>IF(('[1]Drawer Front Profiles'!$D15-0)&gt;=0,"Look B,C,D &amp; G","No")</f>
        <v>Look B,C,D &amp; G</v>
      </c>
      <c r="V15" s="75" t="str">
        <f>IF(('[1]Drawer Front Profiles'!$D15-8.58589172)&gt;=0,"Look B,C,D &amp; G","No")</f>
        <v>No</v>
      </c>
      <c r="W15" s="74" t="str">
        <f>IF(('[1]Drawer Front Profiles'!$D15-0)&gt;=0,"Look B,C,D,F &amp; G","No")</f>
        <v>Look B,C,D,F &amp; G</v>
      </c>
      <c r="X15" s="74" t="str">
        <f>IF(('[1]Drawer Front Profiles'!$D15-2.64403281)&gt;=0,"Look C,D &amp; G","No")</f>
        <v>No</v>
      </c>
      <c r="Y15" s="75" t="str">
        <f>IF(('[1]Drawer Front Profiles'!$D15-9.07032804)&gt;=0,"Look C,D &amp; G","No")</f>
        <v>No</v>
      </c>
      <c r="Z15" s="75" t="str">
        <f>IF(('[1]Drawer Front Profiles'!$D15-15.46250146)&gt;=0,"Look C,D &amp; G","No")</f>
        <v>No</v>
      </c>
      <c r="AA15" s="75" t="str">
        <f>IF(('[1]Drawer Front Profiles'!$D15-15.69403715)&gt;=0,"Look B,C,D &amp; G","No")</f>
        <v>No</v>
      </c>
      <c r="AB15" s="75" t="str">
        <f>IF(('[1]Drawer Front Profiles'!$D15-9.07032804)&gt;=0,"Look B,C,D,F &amp; G","No")</f>
        <v>No</v>
      </c>
      <c r="AC15" s="74" t="str">
        <f>IF(('[1]Drawer Front Profiles'!$D15-14.02090435)&gt;=0,"Look B,C,D &amp; G","No")</f>
        <v>No</v>
      </c>
      <c r="AD15" s="76" t="str">
        <f>IF(('[1]Drawer Front Profiles'!$D15-0)&gt;=0,"Look B,C,D,F &amp; G","No")</f>
        <v>Look B,C,D,F &amp; G</v>
      </c>
      <c r="AE15" s="74" t="str">
        <f>IF(('[1]Drawer Front Profiles'!$D15-6.35954126)&gt;=0,"Look B,C,D &amp; G","No")</f>
        <v>No</v>
      </c>
      <c r="AF15" s="76" t="str">
        <f>IF(('[1]Drawer Front Profiles'!$D15-19.68205639)&gt;=0,"Look B,C,D,F &amp; G","No")</f>
        <v>No</v>
      </c>
      <c r="AG15" s="76" t="str">
        <f>IF(('[1]Drawer Front Profiles'!$D15-15.69404481)&gt;=0,"Look B,C,D,F &amp; G","No")</f>
        <v>No</v>
      </c>
      <c r="AH15" s="76" t="str">
        <f>IF(('[1]Drawer Front Profiles'!$D15-0)&gt;=0,"Look B,C,D,F &amp; G","No")</f>
        <v>Look B,C,D,F &amp; G</v>
      </c>
      <c r="AI15" s="76" t="str">
        <f>IF(('[1]Drawer Front Profiles'!$D15-18.63750146)&gt;=0,"Look B,C,D,F &amp; G","No")</f>
        <v>No</v>
      </c>
      <c r="AJ15" s="76" t="str">
        <f>IF(('[1]Drawer Front Profiles'!$D15-7.75654335)&gt;=0,"Look B,C,D,F &amp; G","No")</f>
        <v>No</v>
      </c>
      <c r="AK15" s="76" t="str">
        <f>IF(('[1]Drawer Front Profiles'!$D15-12.2875)&gt;=0,"Look B,C,D,F &amp; G","No")</f>
        <v>No</v>
      </c>
      <c r="AL15" s="76" t="str">
        <f>IF(('[1]Drawer Front Profiles'!$D15-2.64403281)&gt;=0,"Look B,C,D,F &amp; G","No")</f>
        <v>No</v>
      </c>
      <c r="AM15" s="76" t="str">
        <f>IF(('[1]Drawer Front Profiles'!$D15-0)&gt;=0,"Look B,C,D,F &amp; G","No")</f>
        <v>Look B,C,D,F &amp; G</v>
      </c>
      <c r="AN15" s="76" t="str">
        <f>IF(('[1]Drawer Front Profiles'!$D15-0)&gt;=0,"Look B,C,D,F &amp; G","No")</f>
        <v>Look B,C,D,F &amp; G</v>
      </c>
      <c r="AO15" s="76" t="str">
        <f>IF(('[1]Drawer Front Profiles'!$D15-2.64403281)&gt;=0,"Look B,C,D,F &amp; G","No")</f>
        <v>No</v>
      </c>
      <c r="AP15" s="76" t="str">
        <f>IF(('[1]Drawer Front Profiles'!$D15-6.5903696)&gt;=0,"Look B,C,D,F &amp; G","No")</f>
        <v>No</v>
      </c>
      <c r="AQ15" s="76" t="str">
        <f>IF(('[1]Drawer Front Profiles'!$D15-0)&gt;=0,"Look B,C,D,F &amp; G","No")</f>
        <v>Look B,C,D,F &amp; G</v>
      </c>
      <c r="AR15" s="76" t="str">
        <f>IF(('[1]Drawer Front Profiles'!$D15-1.99442068)&gt;=0,"Look B,C,D,F &amp; G","No")</f>
        <v>No</v>
      </c>
      <c r="AS15" s="76" t="str">
        <f>IF(('[1]Drawer Front Profiles'!$D15-0)&gt;=0,"Look B,C,D,F &amp; G","No")</f>
        <v>Look B,C,D,F &amp; G</v>
      </c>
      <c r="AT15" s="76" t="str">
        <f>IF(('[1]Drawer Front Profiles'!$D15-9.07032804)&gt;=0,"Look B,C,D,F &amp; G","No")</f>
        <v>No</v>
      </c>
      <c r="AU15" s="76" t="str">
        <f>IF(('[1]Drawer Front Profiles'!$D15-0)&gt;=0,"Look B,C,D,F &amp; G","No")</f>
        <v>Look B,C,D,F &amp; G</v>
      </c>
      <c r="AV15" s="76" t="str">
        <f>IF(('[1]Drawer Front Profiles'!$D15-0)&gt;=0,"Look B,C,D,F &amp; G","No")</f>
        <v>Look B,C,D,F &amp; G</v>
      </c>
      <c r="AW15" s="76" t="str">
        <f>IF(('[1]Drawer Front Profiles'!$D15-18.86904481)&gt;=0,"Look B,C,D,F &amp; G","No")</f>
        <v>No</v>
      </c>
      <c r="AX15" s="76" t="str">
        <f>IF(('[1]Drawer Front Profiles'!$D15-7.75654335)&gt;=0,"Look B,C,D,F &amp; G","No")</f>
        <v>No</v>
      </c>
      <c r="AY15" s="76" t="str">
        <f>IF(('[1]Drawer Front Profiles'!$D15-17.28154481)&gt;=0,"Look B,C,D,F &amp; G","No")</f>
        <v>No</v>
      </c>
      <c r="AZ15" s="76" t="str">
        <f>IF(('[1]Drawer Front Profiles'!$D15-18.6375)&gt;=0,"Look B,C,D,F &amp; G","No")</f>
        <v>No</v>
      </c>
      <c r="BA15" s="76" t="str">
        <f>IF(('[1]Drawer Front Profiles'!$D15-9.34404)&gt;=0,"Look B,C,D,F &amp; G","No")</f>
        <v>No</v>
      </c>
      <c r="BB15" s="76" t="str">
        <f>IF(('[1]Drawer Front Profiles'!$D15-28.1625)&gt;=0,"Look B,C,D,F &amp; G","No")</f>
        <v>No</v>
      </c>
      <c r="BC15" s="76" t="str">
        <f>IF(('[1]Drawer Front Profiles'!$D15-0)&gt;=0,"Look B,C,D,F &amp; G","No")</f>
        <v>Look B,C,D,F &amp; G</v>
      </c>
      <c r="BD15" s="76" t="str">
        <f>IF(('[1]Drawer Front Profiles'!$D15-21.81250146)&gt;=0,"Look B,C,D,F &amp; G","No")</f>
        <v>No</v>
      </c>
      <c r="BE15" s="76" t="str">
        <f>IF(('[1]Drawer Front Profiles'!$D15-9.1352216)&gt;=0,"Look B,C,D,F &amp; G","No")</f>
        <v>No</v>
      </c>
      <c r="BF15" s="76" t="str">
        <f>IF(('[1]Drawer Front Profiles'!$D15-9.1352216)&gt;=0,"Look B,C,D,F &amp; G","No")</f>
        <v>No</v>
      </c>
      <c r="BG15" s="76" t="str">
        <f>IF(('[1]Drawer Front Profiles'!$D15-21.81250292)&gt;=0,"Look B,C,D,F &amp; G","No")</f>
        <v>No</v>
      </c>
      <c r="BH15" s="76" t="str">
        <f>IF(('[1]Drawer Front Profiles'!$D15-21.81252021)&gt;=0,"Look B,C,D,F &amp; G","No")</f>
        <v>No</v>
      </c>
      <c r="BI15" s="76" t="str">
        <f>IF(('[1]Drawer Front Profiles'!$D15-7.525)&gt;=0,"Look B,C,D,F &amp; G","No")</f>
        <v>No</v>
      </c>
    </row>
    <row r="16" spans="1:61" ht="15.75" customHeight="1" thickBot="1" x14ac:dyDescent="0.3">
      <c r="A16" s="14" t="str">
        <f>IF('[1]Drawer Front Profiles'!$A16&lt;&gt;"",'[1]Drawer Front Profiles'!$A16,"")</f>
        <v>209RP</v>
      </c>
      <c r="B16" s="14" t="str">
        <f>IF('[1]Drawer Front Profiles'!$B16&lt;&gt;"",'[1]Drawer Front Profiles'!$B16,"")</f>
        <v>302-25RP</v>
      </c>
      <c r="C16" s="73" t="str">
        <f>IF(('[1]Drawer Front Profiles'!$D16-0)&gt;=0,"Look B,C,D,F &amp; G","No")</f>
        <v>Look B,C,D,F &amp; G</v>
      </c>
      <c r="D16" s="74" t="str">
        <f>IF(('[1]Drawer Front Profiles'!$D16-0)&gt;=0,"Look B,C,D,F &amp; G","No")</f>
        <v>Look B,C,D,F &amp; G</v>
      </c>
      <c r="E16" s="74" t="str">
        <f>IF(('[1]Drawer Front Profiles'!$D16-2.6439654)&gt;=0,"Look B,C,D,F &amp; G","No")</f>
        <v>No</v>
      </c>
      <c r="F16" s="74" t="str">
        <f>IF(('[1]Drawer Front Profiles'!$D16-6.5903696)&gt;=0,"Look B,C,D,F &amp; G","No")</f>
        <v>No</v>
      </c>
      <c r="G16" s="74" t="str">
        <f>IF(('[1]Drawer Front Profiles'!$D16-15.46250146)&gt;=0,"Look C,D &amp; G","No")</f>
        <v>No</v>
      </c>
      <c r="H16" s="74" t="str">
        <f>IF(('[1]Drawer Front Profiles'!$D16-9.34404481)&gt;=0,"Look B,C,D &amp; G","No")</f>
        <v>No</v>
      </c>
      <c r="I16" s="74" t="str">
        <f>IF(('[1]Drawer Front Profiles'!$D16-0)&gt;=0,"Look B,C,D,F &amp; G","No")</f>
        <v>Look B,C,D,F &amp; G</v>
      </c>
      <c r="J16" s="74" t="str">
        <f>IF(('[1]Drawer Front Profiles'!$D16-1.99442068)&gt;=0,"Look B,C,D,F &amp; G","No")</f>
        <v>No</v>
      </c>
      <c r="K16" s="74" t="str">
        <f>IF(('[1]Drawer Front Profiles'!$D16-15.75471398)&gt;=0,"Look C,D &amp; G","No")</f>
        <v>No</v>
      </c>
      <c r="L16" s="74" t="str">
        <f>IF(('[1]Drawer Front Profiles'!$D16-14.02090435)&gt;=0,"Look C,D &amp; G","No")</f>
        <v>No</v>
      </c>
      <c r="M16" s="74" t="str">
        <f>IF(('[1]Drawer Front Profiles'!$D16-18.41250064)&gt;=0,"Look C,D &amp; G","No")</f>
        <v>No</v>
      </c>
      <c r="N16" s="74" t="str">
        <f>IF(('[1]Drawer Front Profiles'!$D16-0)&gt;=0,"Look B,C,D &amp; G","No")</f>
        <v>Look B,C,D &amp; G</v>
      </c>
      <c r="O16" s="74" t="str">
        <f>IF(('[1]Drawer Front Profiles'!$D16-3.04396498)&gt;=0,"Look B,C,D &amp; G","No")</f>
        <v>No</v>
      </c>
      <c r="P16" s="74" t="str">
        <f>IF(('[1]Drawer Front Profiles'!$D16-18.64135815)&gt;=0,"Look C,D &amp; G","No")</f>
        <v>No</v>
      </c>
      <c r="Q16" s="74" t="str">
        <f>IF(('[1]Drawer Front Profiles'!$D16-16.84645805)&gt;=0,"Look C,D &amp; G","No")</f>
        <v>No</v>
      </c>
      <c r="R16" s="75" t="str">
        <f>IF(('[1]Drawer Front Profiles'!$D16-15.46250146)&gt;=0,"Look B,C,D &amp; G","No")</f>
        <v>No</v>
      </c>
      <c r="S16" s="74" t="str">
        <f>IF(('[1]Drawer Front Profiles'!$D16-27.94954481)&gt;=0,"Look C,D &amp; G","No")</f>
        <v>No</v>
      </c>
      <c r="T16" s="74" t="str">
        <f>IF(('[1]Drawer Front Profiles'!$D16-18.64404399)&gt;=0,"Look C,D &amp; G","No")</f>
        <v>No</v>
      </c>
      <c r="U16" s="75" t="str">
        <f>IF(('[1]Drawer Front Profiles'!$D16-0)&gt;=0,"Look B,C,D &amp; G","No")</f>
        <v>Look B,C,D &amp; G</v>
      </c>
      <c r="V16" s="75" t="str">
        <f>IF(('[1]Drawer Front Profiles'!$D16-8.58589172)&gt;=0,"Look B,C,D &amp; G","No")</f>
        <v>No</v>
      </c>
      <c r="W16" s="74" t="str">
        <f>IF(('[1]Drawer Front Profiles'!$D16-0)&gt;=0,"Look B,C,D,F &amp; G","No")</f>
        <v>Look B,C,D,F &amp; G</v>
      </c>
      <c r="X16" s="74" t="str">
        <f>IF(('[1]Drawer Front Profiles'!$D16-2.64403281)&gt;=0,"Look C,D &amp; G","No")</f>
        <v>No</v>
      </c>
      <c r="Y16" s="75" t="str">
        <f>IF(('[1]Drawer Front Profiles'!$D16-9.07032804)&gt;=0,"Look C,D &amp; G","No")</f>
        <v>No</v>
      </c>
      <c r="Z16" s="75" t="str">
        <f>IF(('[1]Drawer Front Profiles'!$D16-15.46250146)&gt;=0,"Look C,D &amp; G","No")</f>
        <v>No</v>
      </c>
      <c r="AA16" s="75" t="str">
        <f>IF(('[1]Drawer Front Profiles'!$D16-15.69403715)&gt;=0,"Look B,C,D &amp; G","No")</f>
        <v>No</v>
      </c>
      <c r="AB16" s="75" t="str">
        <f>IF(('[1]Drawer Front Profiles'!$D16-9.07032804)&gt;=0,"Look B,C,D,F &amp; G","No")</f>
        <v>No</v>
      </c>
      <c r="AC16" s="74" t="str">
        <f>IF(('[1]Drawer Front Profiles'!$D16-14.02090435)&gt;=0,"Look B,C,D &amp; G","No")</f>
        <v>No</v>
      </c>
      <c r="AD16" s="76" t="str">
        <f>IF(('[1]Drawer Front Profiles'!$D16-0)&gt;=0,"Look B,C,D,F &amp; G","No")</f>
        <v>Look B,C,D,F &amp; G</v>
      </c>
      <c r="AE16" s="74" t="str">
        <f>IF(('[1]Drawer Front Profiles'!$D16-6.35954126)&gt;=0,"Look B,C,D &amp; G","No")</f>
        <v>No</v>
      </c>
      <c r="AF16" s="76" t="str">
        <f>IF(('[1]Drawer Front Profiles'!$D16-19.68205639)&gt;=0,"Look B,C,D,F &amp; G","No")</f>
        <v>No</v>
      </c>
      <c r="AG16" s="76" t="str">
        <f>IF(('[1]Drawer Front Profiles'!$D16-15.69404481)&gt;=0,"Look B,C,D,F &amp; G","No")</f>
        <v>No</v>
      </c>
      <c r="AH16" s="76" t="str">
        <f>IF(('[1]Drawer Front Profiles'!$D16-0)&gt;=0,"Look B,C,D,F &amp; G","No")</f>
        <v>Look B,C,D,F &amp; G</v>
      </c>
      <c r="AI16" s="76" t="str">
        <f>IF(('[1]Drawer Front Profiles'!$D16-18.63750146)&gt;=0,"Look B,C,D,F &amp; G","No")</f>
        <v>No</v>
      </c>
      <c r="AJ16" s="76" t="str">
        <f>IF(('[1]Drawer Front Profiles'!$D16-7.75654335)&gt;=0,"Look B,C,D,F &amp; G","No")</f>
        <v>No</v>
      </c>
      <c r="AK16" s="76" t="str">
        <f>IF(('[1]Drawer Front Profiles'!$D16-12.2875)&gt;=0,"Look B,C,D,F &amp; G","No")</f>
        <v>No</v>
      </c>
      <c r="AL16" s="76" t="str">
        <f>IF(('[1]Drawer Front Profiles'!$D16-2.64403281)&gt;=0,"Look B,C,D,F &amp; G","No")</f>
        <v>No</v>
      </c>
      <c r="AM16" s="76" t="str">
        <f>IF(('[1]Drawer Front Profiles'!$D16-0)&gt;=0,"Look B,C,D,F &amp; G","No")</f>
        <v>Look B,C,D,F &amp; G</v>
      </c>
      <c r="AN16" s="76" t="str">
        <f>IF(('[1]Drawer Front Profiles'!$D16-0)&gt;=0,"Look B,C,D,F &amp; G","No")</f>
        <v>Look B,C,D,F &amp; G</v>
      </c>
      <c r="AO16" s="76" t="str">
        <f>IF(('[1]Drawer Front Profiles'!$D16-2.64403281)&gt;=0,"Look B,C,D,F &amp; G","No")</f>
        <v>No</v>
      </c>
      <c r="AP16" s="76" t="str">
        <f>IF(('[1]Drawer Front Profiles'!$D16-6.5903696)&gt;=0,"Look B,C,D,F &amp; G","No")</f>
        <v>No</v>
      </c>
      <c r="AQ16" s="76" t="str">
        <f>IF(('[1]Drawer Front Profiles'!$D16-0)&gt;=0,"Look B,C,D,F &amp; G","No")</f>
        <v>Look B,C,D,F &amp; G</v>
      </c>
      <c r="AR16" s="76" t="str">
        <f>IF(('[1]Drawer Front Profiles'!$D16-1.99442068)&gt;=0,"Look B,C,D,F &amp; G","No")</f>
        <v>No</v>
      </c>
      <c r="AS16" s="76" t="str">
        <f>IF(('[1]Drawer Front Profiles'!$D16-0)&gt;=0,"Look B,C,D,F &amp; G","No")</f>
        <v>Look B,C,D,F &amp; G</v>
      </c>
      <c r="AT16" s="76" t="str">
        <f>IF(('[1]Drawer Front Profiles'!$D16-9.07032804)&gt;=0,"Look B,C,D,F &amp; G","No")</f>
        <v>No</v>
      </c>
      <c r="AU16" s="76" t="str">
        <f>IF(('[1]Drawer Front Profiles'!$D16-0)&gt;=0,"Look B,C,D,F &amp; G","No")</f>
        <v>Look B,C,D,F &amp; G</v>
      </c>
      <c r="AV16" s="76" t="str">
        <f>IF(('[1]Drawer Front Profiles'!$D16-0)&gt;=0,"Look B,C,D,F &amp; G","No")</f>
        <v>Look B,C,D,F &amp; G</v>
      </c>
      <c r="AW16" s="76" t="str">
        <f>IF(('[1]Drawer Front Profiles'!$D16-18.86904481)&gt;=0,"Look B,C,D,F &amp; G","No")</f>
        <v>No</v>
      </c>
      <c r="AX16" s="76" t="str">
        <f>IF(('[1]Drawer Front Profiles'!$D16-7.75654335)&gt;=0,"Look B,C,D,F &amp; G","No")</f>
        <v>No</v>
      </c>
      <c r="AY16" s="76" t="str">
        <f>IF(('[1]Drawer Front Profiles'!$D16-17.28154481)&gt;=0,"Look B,C,D,F &amp; G","No")</f>
        <v>No</v>
      </c>
      <c r="AZ16" s="76" t="str">
        <f>IF(('[1]Drawer Front Profiles'!$D16-18.6375)&gt;=0,"Look B,C,D,F &amp; G","No")</f>
        <v>No</v>
      </c>
      <c r="BA16" s="76" t="str">
        <f>IF(('[1]Drawer Front Profiles'!$D16-9.34404)&gt;=0,"Look B,C,D,F &amp; G","No")</f>
        <v>No</v>
      </c>
      <c r="BB16" s="76" t="str">
        <f>IF(('[1]Drawer Front Profiles'!$D16-28.1625)&gt;=0,"Look B,C,D,F &amp; G","No")</f>
        <v>No</v>
      </c>
      <c r="BC16" s="76" t="str">
        <f>IF(('[1]Drawer Front Profiles'!$D16-0)&gt;=0,"Look B,C,D,F &amp; G","No")</f>
        <v>Look B,C,D,F &amp; G</v>
      </c>
      <c r="BD16" s="76" t="str">
        <f>IF(('[1]Drawer Front Profiles'!$D16-21.81250146)&gt;=0,"Look B,C,D,F &amp; G","No")</f>
        <v>No</v>
      </c>
      <c r="BE16" s="76" t="str">
        <f>IF(('[1]Drawer Front Profiles'!$D16-9.1352216)&gt;=0,"Look B,C,D,F &amp; G","No")</f>
        <v>No</v>
      </c>
      <c r="BF16" s="76" t="str">
        <f>IF(('[1]Drawer Front Profiles'!$D16-9.1352216)&gt;=0,"Look B,C,D,F &amp; G","No")</f>
        <v>No</v>
      </c>
      <c r="BG16" s="76" t="str">
        <f>IF(('[1]Drawer Front Profiles'!$D16-21.81250292)&gt;=0,"Look B,C,D,F &amp; G","No")</f>
        <v>No</v>
      </c>
      <c r="BH16" s="76" t="str">
        <f>IF(('[1]Drawer Front Profiles'!$D16-21.81252021)&gt;=0,"Look B,C,D,F &amp; G","No")</f>
        <v>No</v>
      </c>
      <c r="BI16" s="76" t="str">
        <f>IF(('[1]Drawer Front Profiles'!$D16-7.525)&gt;=0,"Look B,C,D,F &amp; G","No")</f>
        <v>No</v>
      </c>
    </row>
    <row r="17" spans="1:61" ht="15.75" customHeight="1" thickBot="1" x14ac:dyDescent="0.3">
      <c r="A17" s="14" t="str">
        <f>IF('[1]Drawer Front Profiles'!$A17&lt;&gt;"",'[1]Drawer Front Profiles'!$A17,"")</f>
        <v>203RP</v>
      </c>
      <c r="B17" s="14" t="str">
        <f>IF('[1]Drawer Front Profiles'!$B17&lt;&gt;"",'[1]Drawer Front Profiles'!$B17,"")</f>
        <v>302-32RP</v>
      </c>
      <c r="C17" s="73" t="str">
        <f>IF(('[1]Drawer Front Profiles'!$D17-0)&gt;=0,"Look B,C,D,F &amp; G","No")</f>
        <v>Look B,C,D,F &amp; G</v>
      </c>
      <c r="D17" s="74" t="str">
        <f>IF(('[1]Drawer Front Profiles'!$D17-0)&gt;=0,"Look B,C,D,F &amp; G","No")</f>
        <v>Look B,C,D,F &amp; G</v>
      </c>
      <c r="E17" s="74" t="str">
        <f>IF(('[1]Drawer Front Profiles'!$D17-2.6439654)&gt;=0,"Look B,C,D,F &amp; G","No")</f>
        <v>No</v>
      </c>
      <c r="F17" s="74" t="str">
        <f>IF(('[1]Drawer Front Profiles'!$D17-6.5903696)&gt;=0,"Look B,C,D,F &amp; G","No")</f>
        <v>No</v>
      </c>
      <c r="G17" s="74" t="str">
        <f>IF(('[1]Drawer Front Profiles'!$D17-15.46250146)&gt;=0,"Look C,D &amp; G","No")</f>
        <v>No</v>
      </c>
      <c r="H17" s="74" t="str">
        <f>IF(('[1]Drawer Front Profiles'!$D17-9.34404481)&gt;=0,"Look B,C,D &amp; G","No")</f>
        <v>No</v>
      </c>
      <c r="I17" s="74" t="str">
        <f>IF(('[1]Drawer Front Profiles'!$D17-0)&gt;=0,"Look B,C,D,F &amp; G","No")</f>
        <v>Look B,C,D,F &amp; G</v>
      </c>
      <c r="J17" s="74" t="str">
        <f>IF(('[1]Drawer Front Profiles'!$D17-1.99442068)&gt;=0,"Look B,C,D,F &amp; G","No")</f>
        <v>No</v>
      </c>
      <c r="K17" s="74" t="str">
        <f>IF(('[1]Drawer Front Profiles'!$D17-15.75471398)&gt;=0,"Look C,D &amp; G","No")</f>
        <v>No</v>
      </c>
      <c r="L17" s="74" t="str">
        <f>IF(('[1]Drawer Front Profiles'!$D17-14.02090435)&gt;=0,"Look C,D &amp; G","No")</f>
        <v>No</v>
      </c>
      <c r="M17" s="74" t="str">
        <f>IF(('[1]Drawer Front Profiles'!$D17-18.41250064)&gt;=0,"Look C,D &amp; G","No")</f>
        <v>No</v>
      </c>
      <c r="N17" s="74" t="str">
        <f>IF(('[1]Drawer Front Profiles'!$D17-0)&gt;=0,"Look B,C,D &amp; G","No")</f>
        <v>Look B,C,D &amp; G</v>
      </c>
      <c r="O17" s="74" t="str">
        <f>IF(('[1]Drawer Front Profiles'!$D17-3.04396498)&gt;=0,"Look B,C,D &amp; G","No")</f>
        <v>No</v>
      </c>
      <c r="P17" s="74" t="str">
        <f>IF(('[1]Drawer Front Profiles'!$D17-18.64135815)&gt;=0,"Look C,D &amp; G","No")</f>
        <v>No</v>
      </c>
      <c r="Q17" s="74" t="str">
        <f>IF(('[1]Drawer Front Profiles'!$D17-16.84645805)&gt;=0,"Look C,D &amp; G","No")</f>
        <v>No</v>
      </c>
      <c r="R17" s="75" t="str">
        <f>IF(('[1]Drawer Front Profiles'!$D17-15.46250146)&gt;=0,"Look B,C,D &amp; G","No")</f>
        <v>No</v>
      </c>
      <c r="S17" s="74" t="str">
        <f>IF(('[1]Drawer Front Profiles'!$D17-27.94954481)&gt;=0,"Look C,D &amp; G","No")</f>
        <v>No</v>
      </c>
      <c r="T17" s="74" t="str">
        <f>IF(('[1]Drawer Front Profiles'!$D17-18.64404399)&gt;=0,"Look C,D &amp; G","No")</f>
        <v>No</v>
      </c>
      <c r="U17" s="75" t="str">
        <f>IF(('[1]Drawer Front Profiles'!$D17-0)&gt;=0,"Look B,C,D &amp; G","No")</f>
        <v>Look B,C,D &amp; G</v>
      </c>
      <c r="V17" s="75" t="str">
        <f>IF(('[1]Drawer Front Profiles'!$D17-8.58589172)&gt;=0,"Look B,C,D &amp; G","No")</f>
        <v>No</v>
      </c>
      <c r="W17" s="74" t="str">
        <f>IF(('[1]Drawer Front Profiles'!$D17-0)&gt;=0,"Look B,C,D,F &amp; G","No")</f>
        <v>Look B,C,D,F &amp; G</v>
      </c>
      <c r="X17" s="74" t="str">
        <f>IF(('[1]Drawer Front Profiles'!$D17-2.64403281)&gt;=0,"Look C,D &amp; G","No")</f>
        <v>No</v>
      </c>
      <c r="Y17" s="75" t="str">
        <f>IF(('[1]Drawer Front Profiles'!$D17-9.07032804)&gt;=0,"Look C,D &amp; G","No")</f>
        <v>No</v>
      </c>
      <c r="Z17" s="75" t="str">
        <f>IF(('[1]Drawer Front Profiles'!$D17-15.46250146)&gt;=0,"Look C,D &amp; G","No")</f>
        <v>No</v>
      </c>
      <c r="AA17" s="75" t="str">
        <f>IF(('[1]Drawer Front Profiles'!$D17-15.69403715)&gt;=0,"Look B,C,D &amp; G","No")</f>
        <v>No</v>
      </c>
      <c r="AB17" s="75" t="str">
        <f>IF(('[1]Drawer Front Profiles'!$D17-9.07032804)&gt;=0,"Look B,C,D,F &amp; G","No")</f>
        <v>No</v>
      </c>
      <c r="AC17" s="74" t="str">
        <f>IF(('[1]Drawer Front Profiles'!$D17-14.02090435)&gt;=0,"Look B,C,D &amp; G","No")</f>
        <v>No</v>
      </c>
      <c r="AD17" s="76" t="str">
        <f>IF(('[1]Drawer Front Profiles'!$D17-0)&gt;=0,"Look B,C,D,F &amp; G","No")</f>
        <v>Look B,C,D,F &amp; G</v>
      </c>
      <c r="AE17" s="74" t="str">
        <f>IF(('[1]Drawer Front Profiles'!$D17-6.35954126)&gt;=0,"Look B,C,D &amp; G","No")</f>
        <v>No</v>
      </c>
      <c r="AF17" s="76" t="str">
        <f>IF(('[1]Drawer Front Profiles'!$D17-19.68205639)&gt;=0,"Look B,C,D,F &amp; G","No")</f>
        <v>No</v>
      </c>
      <c r="AG17" s="76" t="str">
        <f>IF(('[1]Drawer Front Profiles'!$D17-15.69404481)&gt;=0,"Look B,C,D,F &amp; G","No")</f>
        <v>No</v>
      </c>
      <c r="AH17" s="76" t="str">
        <f>IF(('[1]Drawer Front Profiles'!$D17-0)&gt;=0,"Look B,C,D,F &amp; G","No")</f>
        <v>Look B,C,D,F &amp; G</v>
      </c>
      <c r="AI17" s="76" t="str">
        <f>IF(('[1]Drawer Front Profiles'!$D17-18.63750146)&gt;=0,"Look B,C,D,F &amp; G","No")</f>
        <v>No</v>
      </c>
      <c r="AJ17" s="76" t="str">
        <f>IF(('[1]Drawer Front Profiles'!$D17-7.75654335)&gt;=0,"Look B,C,D,F &amp; G","No")</f>
        <v>No</v>
      </c>
      <c r="AK17" s="76" t="str">
        <f>IF(('[1]Drawer Front Profiles'!$D17-12.2875)&gt;=0,"Look B,C,D,F &amp; G","No")</f>
        <v>No</v>
      </c>
      <c r="AL17" s="76" t="str">
        <f>IF(('[1]Drawer Front Profiles'!$D17-2.64403281)&gt;=0,"Look B,C,D,F &amp; G","No")</f>
        <v>No</v>
      </c>
      <c r="AM17" s="76" t="str">
        <f>IF(('[1]Drawer Front Profiles'!$D17-0)&gt;=0,"Look B,C,D,F &amp; G","No")</f>
        <v>Look B,C,D,F &amp; G</v>
      </c>
      <c r="AN17" s="76" t="str">
        <f>IF(('[1]Drawer Front Profiles'!$D17-0)&gt;=0,"Look B,C,D,F &amp; G","No")</f>
        <v>Look B,C,D,F &amp; G</v>
      </c>
      <c r="AO17" s="76" t="str">
        <f>IF(('[1]Drawer Front Profiles'!$D17-2.64403281)&gt;=0,"Look B,C,D,F &amp; G","No")</f>
        <v>No</v>
      </c>
      <c r="AP17" s="76" t="str">
        <f>IF(('[1]Drawer Front Profiles'!$D17-6.5903696)&gt;=0,"Look B,C,D,F &amp; G","No")</f>
        <v>No</v>
      </c>
      <c r="AQ17" s="76" t="str">
        <f>IF(('[1]Drawer Front Profiles'!$D17-0)&gt;=0,"Look B,C,D,F &amp; G","No")</f>
        <v>Look B,C,D,F &amp; G</v>
      </c>
      <c r="AR17" s="76" t="str">
        <f>IF(('[1]Drawer Front Profiles'!$D17-1.99442068)&gt;=0,"Look B,C,D,F &amp; G","No")</f>
        <v>No</v>
      </c>
      <c r="AS17" s="76" t="str">
        <f>IF(('[1]Drawer Front Profiles'!$D17-0)&gt;=0,"Look B,C,D,F &amp; G","No")</f>
        <v>Look B,C,D,F &amp; G</v>
      </c>
      <c r="AT17" s="76" t="str">
        <f>IF(('[1]Drawer Front Profiles'!$D17-9.07032804)&gt;=0,"Look B,C,D,F &amp; G","No")</f>
        <v>No</v>
      </c>
      <c r="AU17" s="76" t="str">
        <f>IF(('[1]Drawer Front Profiles'!$D17-0)&gt;=0,"Look B,C,D,F &amp; G","No")</f>
        <v>Look B,C,D,F &amp; G</v>
      </c>
      <c r="AV17" s="76" t="str">
        <f>IF(('[1]Drawer Front Profiles'!$D17-0)&gt;=0,"Look B,C,D,F &amp; G","No")</f>
        <v>Look B,C,D,F &amp; G</v>
      </c>
      <c r="AW17" s="76" t="str">
        <f>IF(('[1]Drawer Front Profiles'!$D17-18.86904481)&gt;=0,"Look B,C,D,F &amp; G","No")</f>
        <v>No</v>
      </c>
      <c r="AX17" s="76" t="str">
        <f>IF(('[1]Drawer Front Profiles'!$D17-7.75654335)&gt;=0,"Look B,C,D,F &amp; G","No")</f>
        <v>No</v>
      </c>
      <c r="AY17" s="76" t="str">
        <f>IF(('[1]Drawer Front Profiles'!$D17-17.28154481)&gt;=0,"Look B,C,D,F &amp; G","No")</f>
        <v>No</v>
      </c>
      <c r="AZ17" s="76" t="str">
        <f>IF(('[1]Drawer Front Profiles'!$D17-18.6375)&gt;=0,"Look B,C,D,F &amp; G","No")</f>
        <v>No</v>
      </c>
      <c r="BA17" s="76" t="str">
        <f>IF(('[1]Drawer Front Profiles'!$D17-9.34404)&gt;=0,"Look B,C,D,F &amp; G","No")</f>
        <v>No</v>
      </c>
      <c r="BB17" s="76" t="str">
        <f>IF(('[1]Drawer Front Profiles'!$D17-28.1625)&gt;=0,"Look B,C,D,F &amp; G","No")</f>
        <v>No</v>
      </c>
      <c r="BC17" s="76" t="str">
        <f>IF(('[1]Drawer Front Profiles'!$D17-0)&gt;=0,"Look B,C,D,F &amp; G","No")</f>
        <v>Look B,C,D,F &amp; G</v>
      </c>
      <c r="BD17" s="76" t="str">
        <f>IF(('[1]Drawer Front Profiles'!$D17-21.81250146)&gt;=0,"Look B,C,D,F &amp; G","No")</f>
        <v>No</v>
      </c>
      <c r="BE17" s="76" t="str">
        <f>IF(('[1]Drawer Front Profiles'!$D17-9.1352216)&gt;=0,"Look B,C,D,F &amp; G","No")</f>
        <v>No</v>
      </c>
      <c r="BF17" s="76" t="str">
        <f>IF(('[1]Drawer Front Profiles'!$D17-9.1352216)&gt;=0,"Look B,C,D,F &amp; G","No")</f>
        <v>No</v>
      </c>
      <c r="BG17" s="76" t="str">
        <f>IF(('[1]Drawer Front Profiles'!$D17-21.81250292)&gt;=0,"Look B,C,D,F &amp; G","No")</f>
        <v>No</v>
      </c>
      <c r="BH17" s="76" t="str">
        <f>IF(('[1]Drawer Front Profiles'!$D17-21.81252021)&gt;=0,"Look B,C,D,F &amp; G","No")</f>
        <v>No</v>
      </c>
      <c r="BI17" s="76" t="str">
        <f>IF(('[1]Drawer Front Profiles'!$D17-7.525)&gt;=0,"Look B,C,D,F &amp; G","No")</f>
        <v>No</v>
      </c>
    </row>
    <row r="18" spans="1:61" ht="15.75" customHeight="1" thickBot="1" x14ac:dyDescent="0.3">
      <c r="A18" s="14" t="str">
        <f>IF('[1]Drawer Front Profiles'!$A18&lt;&gt;"",'[1]Drawer Front Profiles'!$A18,"")</f>
        <v>240RP</v>
      </c>
      <c r="B18" s="14" t="str">
        <f>IF('[1]Drawer Front Profiles'!$B18&lt;&gt;"",'[1]Drawer Front Profiles'!$B18,"")</f>
        <v>302-38RP</v>
      </c>
      <c r="C18" s="73" t="str">
        <f>IF(('[1]Drawer Front Profiles'!$D18-0)&gt;=0,"Look B,C,D,F &amp; G","No")</f>
        <v>Look B,C,D,F &amp; G</v>
      </c>
      <c r="D18" s="74" t="str">
        <f>IF(('[1]Drawer Front Profiles'!$D18-0)&gt;=0,"Look B,C,D,F &amp; G","No")</f>
        <v>Look B,C,D,F &amp; G</v>
      </c>
      <c r="E18" s="74" t="str">
        <f>IF(('[1]Drawer Front Profiles'!$D18-2.6439654)&gt;=0,"Look B,C,D,F &amp; G","No")</f>
        <v>No</v>
      </c>
      <c r="F18" s="74" t="str">
        <f>IF(('[1]Drawer Front Profiles'!$D18-6.5903696)&gt;=0,"Look B,C,D,F &amp; G","No")</f>
        <v>No</v>
      </c>
      <c r="G18" s="74" t="str">
        <f>IF(('[1]Drawer Front Profiles'!$D18-15.46250146)&gt;=0,"Look C,D &amp; G","No")</f>
        <v>No</v>
      </c>
      <c r="H18" s="74" t="str">
        <f>IF(('[1]Drawer Front Profiles'!$D18-9.34404481)&gt;=0,"Look B,C,D &amp; G","No")</f>
        <v>No</v>
      </c>
      <c r="I18" s="74" t="str">
        <f>IF(('[1]Drawer Front Profiles'!$D18-0)&gt;=0,"Look B,C,D,F &amp; G","No")</f>
        <v>Look B,C,D,F &amp; G</v>
      </c>
      <c r="J18" s="74" t="str">
        <f>IF(('[1]Drawer Front Profiles'!$D18-1.99442068)&gt;=0,"Look B,C,D,F &amp; G","No")</f>
        <v>No</v>
      </c>
      <c r="K18" s="74" t="str">
        <f>IF(('[1]Drawer Front Profiles'!$D18-15.75471398)&gt;=0,"Look C,D &amp; G","No")</f>
        <v>No</v>
      </c>
      <c r="L18" s="74" t="str">
        <f>IF(('[1]Drawer Front Profiles'!$D18-14.02090435)&gt;=0,"Look C,D &amp; G","No")</f>
        <v>No</v>
      </c>
      <c r="M18" s="74" t="str">
        <f>IF(('[1]Drawer Front Profiles'!$D18-18.41250064)&gt;=0,"Look C,D &amp; G","No")</f>
        <v>No</v>
      </c>
      <c r="N18" s="74" t="str">
        <f>IF(('[1]Drawer Front Profiles'!$D18-0)&gt;=0,"Look B,C,D &amp; G","No")</f>
        <v>Look B,C,D &amp; G</v>
      </c>
      <c r="O18" s="74" t="str">
        <f>IF(('[1]Drawer Front Profiles'!$D18-3.04396498)&gt;=0,"Look B,C,D &amp; G","No")</f>
        <v>No</v>
      </c>
      <c r="P18" s="74" t="str">
        <f>IF(('[1]Drawer Front Profiles'!$D18-18.64135815)&gt;=0,"Look C,D &amp; G","No")</f>
        <v>No</v>
      </c>
      <c r="Q18" s="74" t="str">
        <f>IF(('[1]Drawer Front Profiles'!$D18-16.84645805)&gt;=0,"Look C,D &amp; G","No")</f>
        <v>No</v>
      </c>
      <c r="R18" s="75" t="str">
        <f>IF(('[1]Drawer Front Profiles'!$D18-15.46250146)&gt;=0,"Look B,C,D &amp; G","No")</f>
        <v>No</v>
      </c>
      <c r="S18" s="74" t="str">
        <f>IF(('[1]Drawer Front Profiles'!$D18-27.94954481)&gt;=0,"Look C,D &amp; G","No")</f>
        <v>No</v>
      </c>
      <c r="T18" s="74" t="str">
        <f>IF(('[1]Drawer Front Profiles'!$D18-18.64404399)&gt;=0,"Look C,D &amp; G","No")</f>
        <v>No</v>
      </c>
      <c r="U18" s="75" t="str">
        <f>IF(('[1]Drawer Front Profiles'!$D18-0)&gt;=0,"Look B,C,D &amp; G","No")</f>
        <v>Look B,C,D &amp; G</v>
      </c>
      <c r="V18" s="75" t="str">
        <f>IF(('[1]Drawer Front Profiles'!$D18-8.58589172)&gt;=0,"Look B,C,D &amp; G","No")</f>
        <v>No</v>
      </c>
      <c r="W18" s="74" t="str">
        <f>IF(('[1]Drawer Front Profiles'!$D18-0)&gt;=0,"Look B,C,D,F &amp; G","No")</f>
        <v>Look B,C,D,F &amp; G</v>
      </c>
      <c r="X18" s="74" t="str">
        <f>IF(('[1]Drawer Front Profiles'!$D18-2.64403281)&gt;=0,"Look C,D &amp; G","No")</f>
        <v>No</v>
      </c>
      <c r="Y18" s="75" t="str">
        <f>IF(('[1]Drawer Front Profiles'!$D18-9.07032804)&gt;=0,"Look C,D &amp; G","No")</f>
        <v>No</v>
      </c>
      <c r="Z18" s="75" t="str">
        <f>IF(('[1]Drawer Front Profiles'!$D18-15.46250146)&gt;=0,"Look C,D &amp; G","No")</f>
        <v>No</v>
      </c>
      <c r="AA18" s="75" t="str">
        <f>IF(('[1]Drawer Front Profiles'!$D18-15.69403715)&gt;=0,"Look B,C,D &amp; G","No")</f>
        <v>No</v>
      </c>
      <c r="AB18" s="75" t="str">
        <f>IF(('[1]Drawer Front Profiles'!$D18-9.07032804)&gt;=0,"Look B,C,D,F &amp; G","No")</f>
        <v>No</v>
      </c>
      <c r="AC18" s="74" t="str">
        <f>IF(('[1]Drawer Front Profiles'!$D18-14.02090435)&gt;=0,"Look B,C,D &amp; G","No")</f>
        <v>No</v>
      </c>
      <c r="AD18" s="76" t="str">
        <f>IF(('[1]Drawer Front Profiles'!$D18-0)&gt;=0,"Look B,C,D,F &amp; G","No")</f>
        <v>Look B,C,D,F &amp; G</v>
      </c>
      <c r="AE18" s="74" t="str">
        <f>IF(('[1]Drawer Front Profiles'!$D18-6.35954126)&gt;=0,"Look B,C,D &amp; G","No")</f>
        <v>No</v>
      </c>
      <c r="AF18" s="76" t="str">
        <f>IF(('[1]Drawer Front Profiles'!$D18-19.68205639)&gt;=0,"Look B,C,D,F &amp; G","No")</f>
        <v>No</v>
      </c>
      <c r="AG18" s="76" t="str">
        <f>IF(('[1]Drawer Front Profiles'!$D18-15.69404481)&gt;=0,"Look B,C,D,F &amp; G","No")</f>
        <v>No</v>
      </c>
      <c r="AH18" s="76" t="str">
        <f>IF(('[1]Drawer Front Profiles'!$D18-0)&gt;=0,"Look B,C,D,F &amp; G","No")</f>
        <v>Look B,C,D,F &amp; G</v>
      </c>
      <c r="AI18" s="76" t="str">
        <f>IF(('[1]Drawer Front Profiles'!$D18-18.63750146)&gt;=0,"Look B,C,D,F &amp; G","No")</f>
        <v>No</v>
      </c>
      <c r="AJ18" s="76" t="str">
        <f>IF(('[1]Drawer Front Profiles'!$D18-7.75654335)&gt;=0,"Look B,C,D,F &amp; G","No")</f>
        <v>No</v>
      </c>
      <c r="AK18" s="76" t="str">
        <f>IF(('[1]Drawer Front Profiles'!$D18-12.2875)&gt;=0,"Look B,C,D,F &amp; G","No")</f>
        <v>No</v>
      </c>
      <c r="AL18" s="76" t="str">
        <f>IF(('[1]Drawer Front Profiles'!$D18-2.64403281)&gt;=0,"Look B,C,D,F &amp; G","No")</f>
        <v>No</v>
      </c>
      <c r="AM18" s="76" t="str">
        <f>IF(('[1]Drawer Front Profiles'!$D18-0)&gt;=0,"Look B,C,D,F &amp; G","No")</f>
        <v>Look B,C,D,F &amp; G</v>
      </c>
      <c r="AN18" s="76" t="str">
        <f>IF(('[1]Drawer Front Profiles'!$D18-0)&gt;=0,"Look B,C,D,F &amp; G","No")</f>
        <v>Look B,C,D,F &amp; G</v>
      </c>
      <c r="AO18" s="76" t="str">
        <f>IF(('[1]Drawer Front Profiles'!$D18-2.64403281)&gt;=0,"Look B,C,D,F &amp; G","No")</f>
        <v>No</v>
      </c>
      <c r="AP18" s="76" t="str">
        <f>IF(('[1]Drawer Front Profiles'!$D18-6.5903696)&gt;=0,"Look B,C,D,F &amp; G","No")</f>
        <v>No</v>
      </c>
      <c r="AQ18" s="76" t="str">
        <f>IF(('[1]Drawer Front Profiles'!$D18-0)&gt;=0,"Look B,C,D,F &amp; G","No")</f>
        <v>Look B,C,D,F &amp; G</v>
      </c>
      <c r="AR18" s="76" t="str">
        <f>IF(('[1]Drawer Front Profiles'!$D18-1.99442068)&gt;=0,"Look B,C,D,F &amp; G","No")</f>
        <v>No</v>
      </c>
      <c r="AS18" s="76" t="str">
        <f>IF(('[1]Drawer Front Profiles'!$D18-0)&gt;=0,"Look B,C,D,F &amp; G","No")</f>
        <v>Look B,C,D,F &amp; G</v>
      </c>
      <c r="AT18" s="76" t="str">
        <f>IF(('[1]Drawer Front Profiles'!$D18-9.07032804)&gt;=0,"Look B,C,D,F &amp; G","No")</f>
        <v>No</v>
      </c>
      <c r="AU18" s="76" t="str">
        <f>IF(('[1]Drawer Front Profiles'!$D18-0)&gt;=0,"Look B,C,D,F &amp; G","No")</f>
        <v>Look B,C,D,F &amp; G</v>
      </c>
      <c r="AV18" s="76" t="str">
        <f>IF(('[1]Drawer Front Profiles'!$D18-0)&gt;=0,"Look B,C,D,F &amp; G","No")</f>
        <v>Look B,C,D,F &amp; G</v>
      </c>
      <c r="AW18" s="76" t="str">
        <f>IF(('[1]Drawer Front Profiles'!$D18-18.86904481)&gt;=0,"Look B,C,D,F &amp; G","No")</f>
        <v>No</v>
      </c>
      <c r="AX18" s="76" t="str">
        <f>IF(('[1]Drawer Front Profiles'!$D18-7.75654335)&gt;=0,"Look B,C,D,F &amp; G","No")</f>
        <v>No</v>
      </c>
      <c r="AY18" s="76" t="str">
        <f>IF(('[1]Drawer Front Profiles'!$D18-17.28154481)&gt;=0,"Look B,C,D,F &amp; G","No")</f>
        <v>No</v>
      </c>
      <c r="AZ18" s="76" t="str">
        <f>IF(('[1]Drawer Front Profiles'!$D18-18.6375)&gt;=0,"Look B,C,D,F &amp; G","No")</f>
        <v>No</v>
      </c>
      <c r="BA18" s="76" t="str">
        <f>IF(('[1]Drawer Front Profiles'!$D18-9.34404)&gt;=0,"Look B,C,D,F &amp; G","No")</f>
        <v>No</v>
      </c>
      <c r="BB18" s="76" t="str">
        <f>IF(('[1]Drawer Front Profiles'!$D18-28.1625)&gt;=0,"Look B,C,D,F &amp; G","No")</f>
        <v>No</v>
      </c>
      <c r="BC18" s="76" t="str">
        <f>IF(('[1]Drawer Front Profiles'!$D18-0)&gt;=0,"Look B,C,D,F &amp; G","No")</f>
        <v>Look B,C,D,F &amp; G</v>
      </c>
      <c r="BD18" s="76" t="str">
        <f>IF(('[1]Drawer Front Profiles'!$D18-21.81250146)&gt;=0,"Look B,C,D,F &amp; G","No")</f>
        <v>No</v>
      </c>
      <c r="BE18" s="76" t="str">
        <f>IF(('[1]Drawer Front Profiles'!$D18-9.1352216)&gt;=0,"Look B,C,D,F &amp; G","No")</f>
        <v>No</v>
      </c>
      <c r="BF18" s="76" t="str">
        <f>IF(('[1]Drawer Front Profiles'!$D18-9.1352216)&gt;=0,"Look B,C,D,F &amp; G","No")</f>
        <v>No</v>
      </c>
      <c r="BG18" s="76" t="str">
        <f>IF(('[1]Drawer Front Profiles'!$D18-21.81250292)&gt;=0,"Look B,C,D,F &amp; G","No")</f>
        <v>No</v>
      </c>
      <c r="BH18" s="76" t="str">
        <f>IF(('[1]Drawer Front Profiles'!$D18-21.81252021)&gt;=0,"Look B,C,D,F &amp; G","No")</f>
        <v>No</v>
      </c>
      <c r="BI18" s="76" t="str">
        <f>IF(('[1]Drawer Front Profiles'!$D18-7.525)&gt;=0,"Look B,C,D,F &amp; G","No")</f>
        <v>No</v>
      </c>
    </row>
    <row r="19" spans="1:61" ht="15.75" customHeight="1" thickBot="1" x14ac:dyDescent="0.3">
      <c r="A19" s="14" t="str">
        <f>IF('[1]Drawer Front Profiles'!$A19&lt;&gt;"",'[1]Drawer Front Profiles'!$A19,"")</f>
        <v>229RP</v>
      </c>
      <c r="B19" s="14" t="str">
        <f>IF('[1]Drawer Front Profiles'!$B19&lt;&gt;"",'[1]Drawer Front Profiles'!$B19,"")</f>
        <v>302-44RP</v>
      </c>
      <c r="C19" s="73" t="str">
        <f>IF(('[1]Drawer Front Profiles'!$D19-0)&gt;=0,"Look B,C,D,F &amp; G","No")</f>
        <v>Look B,C,D,F &amp; G</v>
      </c>
      <c r="D19" s="74" t="str">
        <f>IF(('[1]Drawer Front Profiles'!$D19-0)&gt;=0,"Look B,C,D,F &amp; G","No")</f>
        <v>Look B,C,D,F &amp; G</v>
      </c>
      <c r="E19" s="74" t="str">
        <f>IF(('[1]Drawer Front Profiles'!$D19-2.6439654)&gt;=0,"Look B,C,D,F &amp; G","No")</f>
        <v>No</v>
      </c>
      <c r="F19" s="74" t="str">
        <f>IF(('[1]Drawer Front Profiles'!$D19-6.5903696)&gt;=0,"Look B,C,D,F &amp; G","No")</f>
        <v>No</v>
      </c>
      <c r="G19" s="74" t="str">
        <f>IF(('[1]Drawer Front Profiles'!$D19-15.46250146)&gt;=0,"Look C,D &amp; G","No")</f>
        <v>No</v>
      </c>
      <c r="H19" s="74" t="str">
        <f>IF(('[1]Drawer Front Profiles'!$D19-9.34404481)&gt;=0,"Look B,C,D &amp; G","No")</f>
        <v>No</v>
      </c>
      <c r="I19" s="74" t="str">
        <f>IF(('[1]Drawer Front Profiles'!$D19-0)&gt;=0,"Look B,C,D,F &amp; G","No")</f>
        <v>Look B,C,D,F &amp; G</v>
      </c>
      <c r="J19" s="74" t="str">
        <f>IF(('[1]Drawer Front Profiles'!$D19-1.99442068)&gt;=0,"Look B,C,D,F &amp; G","No")</f>
        <v>No</v>
      </c>
      <c r="K19" s="74" t="str">
        <f>IF(('[1]Drawer Front Profiles'!$D19-15.75471398)&gt;=0,"Look C,D &amp; G","No")</f>
        <v>No</v>
      </c>
      <c r="L19" s="74" t="str">
        <f>IF(('[1]Drawer Front Profiles'!$D19-14.02090435)&gt;=0,"Look C,D &amp; G","No")</f>
        <v>No</v>
      </c>
      <c r="M19" s="74" t="str">
        <f>IF(('[1]Drawer Front Profiles'!$D19-18.41250064)&gt;=0,"Look C,D &amp; G","No")</f>
        <v>No</v>
      </c>
      <c r="N19" s="74" t="str">
        <f>IF(('[1]Drawer Front Profiles'!$D19-0)&gt;=0,"Look B,C,D &amp; G","No")</f>
        <v>Look B,C,D &amp; G</v>
      </c>
      <c r="O19" s="74" t="str">
        <f>IF(('[1]Drawer Front Profiles'!$D19-3.04396498)&gt;=0,"Look B,C,D &amp; G","No")</f>
        <v>No</v>
      </c>
      <c r="P19" s="74" t="str">
        <f>IF(('[1]Drawer Front Profiles'!$D19-18.64135815)&gt;=0,"Look C,D &amp; G","No")</f>
        <v>No</v>
      </c>
      <c r="Q19" s="74" t="str">
        <f>IF(('[1]Drawer Front Profiles'!$D19-16.84645805)&gt;=0,"Look C,D &amp; G","No")</f>
        <v>No</v>
      </c>
      <c r="R19" s="75" t="str">
        <f>IF(('[1]Drawer Front Profiles'!$D19-15.46250146)&gt;=0,"Look B,C,D &amp; G","No")</f>
        <v>No</v>
      </c>
      <c r="S19" s="74" t="str">
        <f>IF(('[1]Drawer Front Profiles'!$D19-27.94954481)&gt;=0,"Look C,D &amp; G","No")</f>
        <v>No</v>
      </c>
      <c r="T19" s="74" t="str">
        <f>IF(('[1]Drawer Front Profiles'!$D19-18.64404399)&gt;=0,"Look C,D &amp; G","No")</f>
        <v>No</v>
      </c>
      <c r="U19" s="75" t="str">
        <f>IF(('[1]Drawer Front Profiles'!$D19-0)&gt;=0,"Look B,C,D &amp; G","No")</f>
        <v>Look B,C,D &amp; G</v>
      </c>
      <c r="V19" s="75" t="str">
        <f>IF(('[1]Drawer Front Profiles'!$D19-8.58589172)&gt;=0,"Look B,C,D &amp; G","No")</f>
        <v>No</v>
      </c>
      <c r="W19" s="74" t="str">
        <f>IF(('[1]Drawer Front Profiles'!$D19-0)&gt;=0,"Look B,C,D,F &amp; G","No")</f>
        <v>Look B,C,D,F &amp; G</v>
      </c>
      <c r="X19" s="74" t="str">
        <f>IF(('[1]Drawer Front Profiles'!$D19-2.64403281)&gt;=0,"Look C,D &amp; G","No")</f>
        <v>No</v>
      </c>
      <c r="Y19" s="75" t="str">
        <f>IF(('[1]Drawer Front Profiles'!$D19-9.07032804)&gt;=0,"Look C,D &amp; G","No")</f>
        <v>No</v>
      </c>
      <c r="Z19" s="75" t="str">
        <f>IF(('[1]Drawer Front Profiles'!$D19-15.46250146)&gt;=0,"Look C,D &amp; G","No")</f>
        <v>No</v>
      </c>
      <c r="AA19" s="75" t="str">
        <f>IF(('[1]Drawer Front Profiles'!$D19-15.69403715)&gt;=0,"Look B,C,D &amp; G","No")</f>
        <v>No</v>
      </c>
      <c r="AB19" s="75" t="str">
        <f>IF(('[1]Drawer Front Profiles'!$D19-9.07032804)&gt;=0,"Look B,C,D,F &amp; G","No")</f>
        <v>No</v>
      </c>
      <c r="AC19" s="74" t="str">
        <f>IF(('[1]Drawer Front Profiles'!$D19-14.02090435)&gt;=0,"Look B,C,D &amp; G","No")</f>
        <v>No</v>
      </c>
      <c r="AD19" s="76" t="str">
        <f>IF(('[1]Drawer Front Profiles'!$D19-0)&gt;=0,"Look B,C,D,F &amp; G","No")</f>
        <v>Look B,C,D,F &amp; G</v>
      </c>
      <c r="AE19" s="74" t="str">
        <f>IF(('[1]Drawer Front Profiles'!$D19-6.35954126)&gt;=0,"Look B,C,D &amp; G","No")</f>
        <v>No</v>
      </c>
      <c r="AF19" s="76" t="str">
        <f>IF(('[1]Drawer Front Profiles'!$D19-19.68205639)&gt;=0,"Look B,C,D,F &amp; G","No")</f>
        <v>No</v>
      </c>
      <c r="AG19" s="76" t="str">
        <f>IF(('[1]Drawer Front Profiles'!$D19-15.69404481)&gt;=0,"Look B,C,D,F &amp; G","No")</f>
        <v>No</v>
      </c>
      <c r="AH19" s="76" t="str">
        <f>IF(('[1]Drawer Front Profiles'!$D19-0)&gt;=0,"Look B,C,D,F &amp; G","No")</f>
        <v>Look B,C,D,F &amp; G</v>
      </c>
      <c r="AI19" s="76" t="str">
        <f>IF(('[1]Drawer Front Profiles'!$D19-18.63750146)&gt;=0,"Look B,C,D,F &amp; G","No")</f>
        <v>No</v>
      </c>
      <c r="AJ19" s="76" t="str">
        <f>IF(('[1]Drawer Front Profiles'!$D19-7.75654335)&gt;=0,"Look B,C,D,F &amp; G","No")</f>
        <v>No</v>
      </c>
      <c r="AK19" s="76" t="str">
        <f>IF(('[1]Drawer Front Profiles'!$D19-12.2875)&gt;=0,"Look B,C,D,F &amp; G","No")</f>
        <v>No</v>
      </c>
      <c r="AL19" s="76" t="str">
        <f>IF(('[1]Drawer Front Profiles'!$D19-2.64403281)&gt;=0,"Look B,C,D,F &amp; G","No")</f>
        <v>No</v>
      </c>
      <c r="AM19" s="76" t="str">
        <f>IF(('[1]Drawer Front Profiles'!$D19-0)&gt;=0,"Look B,C,D,F &amp; G","No")</f>
        <v>Look B,C,D,F &amp; G</v>
      </c>
      <c r="AN19" s="76" t="str">
        <f>IF(('[1]Drawer Front Profiles'!$D19-0)&gt;=0,"Look B,C,D,F &amp; G","No")</f>
        <v>Look B,C,D,F &amp; G</v>
      </c>
      <c r="AO19" s="76" t="str">
        <f>IF(('[1]Drawer Front Profiles'!$D19-2.64403281)&gt;=0,"Look B,C,D,F &amp; G","No")</f>
        <v>No</v>
      </c>
      <c r="AP19" s="76" t="str">
        <f>IF(('[1]Drawer Front Profiles'!$D19-6.5903696)&gt;=0,"Look B,C,D,F &amp; G","No")</f>
        <v>No</v>
      </c>
      <c r="AQ19" s="76" t="str">
        <f>IF(('[1]Drawer Front Profiles'!$D19-0)&gt;=0,"Look B,C,D,F &amp; G","No")</f>
        <v>Look B,C,D,F &amp; G</v>
      </c>
      <c r="AR19" s="76" t="str">
        <f>IF(('[1]Drawer Front Profiles'!$D19-1.99442068)&gt;=0,"Look B,C,D,F &amp; G","No")</f>
        <v>No</v>
      </c>
      <c r="AS19" s="76" t="str">
        <f>IF(('[1]Drawer Front Profiles'!$D19-0)&gt;=0,"Look B,C,D,F &amp; G","No")</f>
        <v>Look B,C,D,F &amp; G</v>
      </c>
      <c r="AT19" s="76" t="str">
        <f>IF(('[1]Drawer Front Profiles'!$D19-9.07032804)&gt;=0,"Look B,C,D,F &amp; G","No")</f>
        <v>No</v>
      </c>
      <c r="AU19" s="76" t="str">
        <f>IF(('[1]Drawer Front Profiles'!$D19-0)&gt;=0,"Look B,C,D,F &amp; G","No")</f>
        <v>Look B,C,D,F &amp; G</v>
      </c>
      <c r="AV19" s="76" t="str">
        <f>IF(('[1]Drawer Front Profiles'!$D19-0)&gt;=0,"Look B,C,D,F &amp; G","No")</f>
        <v>Look B,C,D,F &amp; G</v>
      </c>
      <c r="AW19" s="76" t="str">
        <f>IF(('[1]Drawer Front Profiles'!$D19-18.86904481)&gt;=0,"Look B,C,D,F &amp; G","No")</f>
        <v>No</v>
      </c>
      <c r="AX19" s="76" t="str">
        <f>IF(('[1]Drawer Front Profiles'!$D19-7.75654335)&gt;=0,"Look B,C,D,F &amp; G","No")</f>
        <v>No</v>
      </c>
      <c r="AY19" s="76" t="str">
        <f>IF(('[1]Drawer Front Profiles'!$D19-17.28154481)&gt;=0,"Look B,C,D,F &amp; G","No")</f>
        <v>No</v>
      </c>
      <c r="AZ19" s="76" t="str">
        <f>IF(('[1]Drawer Front Profiles'!$D19-18.6375)&gt;=0,"Look B,C,D,F &amp; G","No")</f>
        <v>No</v>
      </c>
      <c r="BA19" s="76" t="str">
        <f>IF(('[1]Drawer Front Profiles'!$D19-9.34404)&gt;=0,"Look B,C,D,F &amp; G","No")</f>
        <v>No</v>
      </c>
      <c r="BB19" s="76" t="str">
        <f>IF(('[1]Drawer Front Profiles'!$D19-28.1625)&gt;=0,"Look B,C,D,F &amp; G","No")</f>
        <v>No</v>
      </c>
      <c r="BC19" s="76" t="str">
        <f>IF(('[1]Drawer Front Profiles'!$D19-0)&gt;=0,"Look B,C,D,F &amp; G","No")</f>
        <v>Look B,C,D,F &amp; G</v>
      </c>
      <c r="BD19" s="76" t="str">
        <f>IF(('[1]Drawer Front Profiles'!$D19-21.81250146)&gt;=0,"Look B,C,D,F &amp; G","No")</f>
        <v>No</v>
      </c>
      <c r="BE19" s="76" t="str">
        <f>IF(('[1]Drawer Front Profiles'!$D19-9.1352216)&gt;=0,"Look B,C,D,F &amp; G","No")</f>
        <v>No</v>
      </c>
      <c r="BF19" s="76" t="str">
        <f>IF(('[1]Drawer Front Profiles'!$D19-9.1352216)&gt;=0,"Look B,C,D,F &amp; G","No")</f>
        <v>No</v>
      </c>
      <c r="BG19" s="76" t="str">
        <f>IF(('[1]Drawer Front Profiles'!$D19-21.81250292)&gt;=0,"Look B,C,D,F &amp; G","No")</f>
        <v>No</v>
      </c>
      <c r="BH19" s="76" t="str">
        <f>IF(('[1]Drawer Front Profiles'!$D19-21.81252021)&gt;=0,"Look B,C,D,F &amp; G","No")</f>
        <v>No</v>
      </c>
      <c r="BI19" s="76" t="str">
        <f>IF(('[1]Drawer Front Profiles'!$D19-7.525)&gt;=0,"Look B,C,D,F &amp; G","No")</f>
        <v>No</v>
      </c>
    </row>
    <row r="20" spans="1:61" ht="15.75" customHeight="1" thickBot="1" x14ac:dyDescent="0.3">
      <c r="A20" s="14" t="str">
        <f>IF('[1]Drawer Front Profiles'!$A20&lt;&gt;"",'[1]Drawer Front Profiles'!$A20,"")</f>
        <v>218RP</v>
      </c>
      <c r="B20" s="14" t="str">
        <f>IF('[1]Drawer Front Profiles'!$B20&lt;&gt;"",'[1]Drawer Front Profiles'!$B20,"")</f>
        <v>302-51RP</v>
      </c>
      <c r="C20" s="73" t="str">
        <f>IF(('[1]Drawer Front Profiles'!$D20-0)&gt;=0,"Look B,C,D,F &amp; G","No")</f>
        <v>Look B,C,D,F &amp; G</v>
      </c>
      <c r="D20" s="74" t="str">
        <f>IF(('[1]Drawer Front Profiles'!$D20-0)&gt;=0,"Look B,C,D,F &amp; G","No")</f>
        <v>Look B,C,D,F &amp; G</v>
      </c>
      <c r="E20" s="74" t="str">
        <f>IF(('[1]Drawer Front Profiles'!$D20-2.6439654)&gt;=0,"Look B,C,D,F &amp; G","No")</f>
        <v>No</v>
      </c>
      <c r="F20" s="74" t="str">
        <f>IF(('[1]Drawer Front Profiles'!$D20-6.5903696)&gt;=0,"Look B,C,D,F &amp; G","No")</f>
        <v>No</v>
      </c>
      <c r="G20" s="74" t="str">
        <f>IF(('[1]Drawer Front Profiles'!$D20-15.46250146)&gt;=0,"Look C,D &amp; G","No")</f>
        <v>No</v>
      </c>
      <c r="H20" s="74" t="str">
        <f>IF(('[1]Drawer Front Profiles'!$D20-9.34404481)&gt;=0,"Look B,C,D &amp; G","No")</f>
        <v>No</v>
      </c>
      <c r="I20" s="74" t="str">
        <f>IF(('[1]Drawer Front Profiles'!$D20-0)&gt;=0,"Look B,C,D,F &amp; G","No")</f>
        <v>Look B,C,D,F &amp; G</v>
      </c>
      <c r="J20" s="74" t="str">
        <f>IF(('[1]Drawer Front Profiles'!$D20-1.99442068)&gt;=0,"Look B,C,D,F &amp; G","No")</f>
        <v>No</v>
      </c>
      <c r="K20" s="74" t="str">
        <f>IF(('[1]Drawer Front Profiles'!$D20-15.75471398)&gt;=0,"Look C,D &amp; G","No")</f>
        <v>No</v>
      </c>
      <c r="L20" s="74" t="str">
        <f>IF(('[1]Drawer Front Profiles'!$D20-14.02090435)&gt;=0,"Look C,D &amp; G","No")</f>
        <v>No</v>
      </c>
      <c r="M20" s="74" t="str">
        <f>IF(('[1]Drawer Front Profiles'!$D20-18.41250064)&gt;=0,"Look C,D &amp; G","No")</f>
        <v>No</v>
      </c>
      <c r="N20" s="74" t="str">
        <f>IF(('[1]Drawer Front Profiles'!$D20-0)&gt;=0,"Look B,C,D &amp; G","No")</f>
        <v>Look B,C,D &amp; G</v>
      </c>
      <c r="O20" s="74" t="str">
        <f>IF(('[1]Drawer Front Profiles'!$D20-3.04396498)&gt;=0,"Look B,C,D &amp; G","No")</f>
        <v>No</v>
      </c>
      <c r="P20" s="74" t="str">
        <f>IF(('[1]Drawer Front Profiles'!$D20-18.64135815)&gt;=0,"Look C,D &amp; G","No")</f>
        <v>No</v>
      </c>
      <c r="Q20" s="74" t="str">
        <f>IF(('[1]Drawer Front Profiles'!$D20-16.84645805)&gt;=0,"Look C,D &amp; G","No")</f>
        <v>No</v>
      </c>
      <c r="R20" s="75" t="str">
        <f>IF(('[1]Drawer Front Profiles'!$D20-15.46250146)&gt;=0,"Look B,C,D &amp; G","No")</f>
        <v>No</v>
      </c>
      <c r="S20" s="74" t="str">
        <f>IF(('[1]Drawer Front Profiles'!$D20-27.94954481)&gt;=0,"Look C,D &amp; G","No")</f>
        <v>No</v>
      </c>
      <c r="T20" s="74" t="str">
        <f>IF(('[1]Drawer Front Profiles'!$D20-18.64404399)&gt;=0,"Look C,D &amp; G","No")</f>
        <v>No</v>
      </c>
      <c r="U20" s="75" t="str">
        <f>IF(('[1]Drawer Front Profiles'!$D20-0)&gt;=0,"Look B,C,D &amp; G","No")</f>
        <v>Look B,C,D &amp; G</v>
      </c>
      <c r="V20" s="75" t="str">
        <f>IF(('[1]Drawer Front Profiles'!$D20-8.58589172)&gt;=0,"Look B,C,D &amp; G","No")</f>
        <v>No</v>
      </c>
      <c r="W20" s="74" t="str">
        <f>IF(('[1]Drawer Front Profiles'!$D20-0)&gt;=0,"Look B,C,D,F &amp; G","No")</f>
        <v>Look B,C,D,F &amp; G</v>
      </c>
      <c r="X20" s="74" t="str">
        <f>IF(('[1]Drawer Front Profiles'!$D20-2.64403281)&gt;=0,"Look C,D &amp; G","No")</f>
        <v>No</v>
      </c>
      <c r="Y20" s="75" t="str">
        <f>IF(('[1]Drawer Front Profiles'!$D20-9.07032804)&gt;=0,"Look C,D &amp; G","No")</f>
        <v>No</v>
      </c>
      <c r="Z20" s="75" t="str">
        <f>IF(('[1]Drawer Front Profiles'!$D20-15.46250146)&gt;=0,"Look C,D &amp; G","No")</f>
        <v>No</v>
      </c>
      <c r="AA20" s="75" t="str">
        <f>IF(('[1]Drawer Front Profiles'!$D20-15.69403715)&gt;=0,"Look B,C,D &amp; G","No")</f>
        <v>No</v>
      </c>
      <c r="AB20" s="75" t="str">
        <f>IF(('[1]Drawer Front Profiles'!$D20-9.07032804)&gt;=0,"Look B,C,D,F &amp; G","No")</f>
        <v>No</v>
      </c>
      <c r="AC20" s="74" t="str">
        <f>IF(('[1]Drawer Front Profiles'!$D20-14.02090435)&gt;=0,"Look B,C,D &amp; G","No")</f>
        <v>No</v>
      </c>
      <c r="AD20" s="76" t="str">
        <f>IF(('[1]Drawer Front Profiles'!$D20-0)&gt;=0,"Look B,C,D,F &amp; G","No")</f>
        <v>Look B,C,D,F &amp; G</v>
      </c>
      <c r="AE20" s="74" t="str">
        <f>IF(('[1]Drawer Front Profiles'!$D20-6.35954126)&gt;=0,"Look B,C,D &amp; G","No")</f>
        <v>No</v>
      </c>
      <c r="AF20" s="76" t="str">
        <f>IF(('[1]Drawer Front Profiles'!$D20-19.68205639)&gt;=0,"Look B,C,D,F &amp; G","No")</f>
        <v>No</v>
      </c>
      <c r="AG20" s="76" t="str">
        <f>IF(('[1]Drawer Front Profiles'!$D20-15.69404481)&gt;=0,"Look B,C,D,F &amp; G","No")</f>
        <v>No</v>
      </c>
      <c r="AH20" s="76" t="str">
        <f>IF(('[1]Drawer Front Profiles'!$D20-0)&gt;=0,"Look B,C,D,F &amp; G","No")</f>
        <v>Look B,C,D,F &amp; G</v>
      </c>
      <c r="AI20" s="76" t="str">
        <f>IF(('[1]Drawer Front Profiles'!$D20-18.63750146)&gt;=0,"Look B,C,D,F &amp; G","No")</f>
        <v>No</v>
      </c>
      <c r="AJ20" s="76" t="str">
        <f>IF(('[1]Drawer Front Profiles'!$D20-7.75654335)&gt;=0,"Look B,C,D,F &amp; G","No")</f>
        <v>No</v>
      </c>
      <c r="AK20" s="76" t="str">
        <f>IF(('[1]Drawer Front Profiles'!$D20-12.2875)&gt;=0,"Look B,C,D,F &amp; G","No")</f>
        <v>No</v>
      </c>
      <c r="AL20" s="76" t="str">
        <f>IF(('[1]Drawer Front Profiles'!$D20-2.64403281)&gt;=0,"Look B,C,D,F &amp; G","No")</f>
        <v>No</v>
      </c>
      <c r="AM20" s="76" t="str">
        <f>IF(('[1]Drawer Front Profiles'!$D20-0)&gt;=0,"Look B,C,D,F &amp; G","No")</f>
        <v>Look B,C,D,F &amp; G</v>
      </c>
      <c r="AN20" s="76" t="str">
        <f>IF(('[1]Drawer Front Profiles'!$D20-0)&gt;=0,"Look B,C,D,F &amp; G","No")</f>
        <v>Look B,C,D,F &amp; G</v>
      </c>
      <c r="AO20" s="76" t="str">
        <f>IF(('[1]Drawer Front Profiles'!$D20-2.64403281)&gt;=0,"Look B,C,D,F &amp; G","No")</f>
        <v>No</v>
      </c>
      <c r="AP20" s="76" t="str">
        <f>IF(('[1]Drawer Front Profiles'!$D20-6.5903696)&gt;=0,"Look B,C,D,F &amp; G","No")</f>
        <v>No</v>
      </c>
      <c r="AQ20" s="76" t="str">
        <f>IF(('[1]Drawer Front Profiles'!$D20-0)&gt;=0,"Look B,C,D,F &amp; G","No")</f>
        <v>Look B,C,D,F &amp; G</v>
      </c>
      <c r="AR20" s="76" t="str">
        <f>IF(('[1]Drawer Front Profiles'!$D20-1.99442068)&gt;=0,"Look B,C,D,F &amp; G","No")</f>
        <v>No</v>
      </c>
      <c r="AS20" s="76" t="str">
        <f>IF(('[1]Drawer Front Profiles'!$D20-0)&gt;=0,"Look B,C,D,F &amp; G","No")</f>
        <v>Look B,C,D,F &amp; G</v>
      </c>
      <c r="AT20" s="76" t="str">
        <f>IF(('[1]Drawer Front Profiles'!$D20-9.07032804)&gt;=0,"Look B,C,D,F &amp; G","No")</f>
        <v>No</v>
      </c>
      <c r="AU20" s="76" t="str">
        <f>IF(('[1]Drawer Front Profiles'!$D20-0)&gt;=0,"Look B,C,D,F &amp; G","No")</f>
        <v>Look B,C,D,F &amp; G</v>
      </c>
      <c r="AV20" s="76" t="str">
        <f>IF(('[1]Drawer Front Profiles'!$D20-0)&gt;=0,"Look B,C,D,F &amp; G","No")</f>
        <v>Look B,C,D,F &amp; G</v>
      </c>
      <c r="AW20" s="76" t="str">
        <f>IF(('[1]Drawer Front Profiles'!$D20-18.86904481)&gt;=0,"Look B,C,D,F &amp; G","No")</f>
        <v>No</v>
      </c>
      <c r="AX20" s="76" t="str">
        <f>IF(('[1]Drawer Front Profiles'!$D20-7.75654335)&gt;=0,"Look B,C,D,F &amp; G","No")</f>
        <v>No</v>
      </c>
      <c r="AY20" s="76" t="str">
        <f>IF(('[1]Drawer Front Profiles'!$D20-17.28154481)&gt;=0,"Look B,C,D,F &amp; G","No")</f>
        <v>No</v>
      </c>
      <c r="AZ20" s="76" t="str">
        <f>IF(('[1]Drawer Front Profiles'!$D20-18.6375)&gt;=0,"Look B,C,D,F &amp; G","No")</f>
        <v>No</v>
      </c>
      <c r="BA20" s="76" t="str">
        <f>IF(('[1]Drawer Front Profiles'!$D20-9.34404)&gt;=0,"Look B,C,D,F &amp; G","No")</f>
        <v>No</v>
      </c>
      <c r="BB20" s="76" t="str">
        <f>IF(('[1]Drawer Front Profiles'!$D20-28.1625)&gt;=0,"Look B,C,D,F &amp; G","No")</f>
        <v>No</v>
      </c>
      <c r="BC20" s="76" t="str">
        <f>IF(('[1]Drawer Front Profiles'!$D20-0)&gt;=0,"Look B,C,D,F &amp; G","No")</f>
        <v>Look B,C,D,F &amp; G</v>
      </c>
      <c r="BD20" s="76" t="str">
        <f>IF(('[1]Drawer Front Profiles'!$D20-21.81250146)&gt;=0,"Look B,C,D,F &amp; G","No")</f>
        <v>No</v>
      </c>
      <c r="BE20" s="76" t="str">
        <f>IF(('[1]Drawer Front Profiles'!$D20-9.1352216)&gt;=0,"Look B,C,D,F &amp; G","No")</f>
        <v>No</v>
      </c>
      <c r="BF20" s="76" t="str">
        <f>IF(('[1]Drawer Front Profiles'!$D20-9.1352216)&gt;=0,"Look B,C,D,F &amp; G","No")</f>
        <v>No</v>
      </c>
      <c r="BG20" s="76" t="str">
        <f>IF(('[1]Drawer Front Profiles'!$D20-21.81250292)&gt;=0,"Look B,C,D,F &amp; G","No")</f>
        <v>No</v>
      </c>
      <c r="BH20" s="76" t="str">
        <f>IF(('[1]Drawer Front Profiles'!$D20-21.81252021)&gt;=0,"Look B,C,D,F &amp; G","No")</f>
        <v>No</v>
      </c>
      <c r="BI20" s="76" t="str">
        <f>IF(('[1]Drawer Front Profiles'!$D20-7.525)&gt;=0,"Look B,C,D,F &amp; G","No")</f>
        <v>No</v>
      </c>
    </row>
    <row r="21" spans="1:61" ht="15.75" customHeight="1" thickBot="1" x14ac:dyDescent="0.3">
      <c r="A21" s="127" t="str">
        <f>IF('[1]Drawer Front Profiles'!$A21&lt;&gt;"",'[1]Drawer Front Profiles'!$A21,"")</f>
        <v>211RP</v>
      </c>
      <c r="B21" s="127" t="str">
        <f>IF('[1]Drawer Front Profiles'!$B21&lt;&gt;"",'[1]Drawer Front Profiles'!$B21,"")</f>
        <v>303-25RP</v>
      </c>
      <c r="C21" s="128" t="str">
        <f>IF(('[1]Drawer Front Profiles'!$D21-0)&gt;=0,"Look B,C,D,F &amp; G","No")</f>
        <v>Look B,C,D,F &amp; G</v>
      </c>
      <c r="D21" s="129" t="str">
        <f>IF(('[1]Drawer Front Profiles'!$D21-0)&gt;=0,"Look B,C,D,F &amp; G","No")</f>
        <v>Look B,C,D,F &amp; G</v>
      </c>
      <c r="E21" s="129" t="str">
        <f>IF(('[1]Drawer Front Profiles'!$D21-2.6439654)&gt;=0,"Look B,C,D,F &amp; G","No")</f>
        <v>No</v>
      </c>
      <c r="F21" s="129" t="str">
        <f>IF(('[1]Drawer Front Profiles'!$D21-6.5903696)&gt;=0,"Look B,C,D,F &amp; G","No")</f>
        <v>No</v>
      </c>
      <c r="G21" s="129" t="str">
        <f>IF(('[1]Drawer Front Profiles'!$D21-15.46250146)&gt;=0,"Look C,D &amp; G","No")</f>
        <v>No</v>
      </c>
      <c r="H21" s="129" t="str">
        <f>IF(('[1]Drawer Front Profiles'!$D21-9.34404481)&gt;=0,"Look B,C,D &amp; G","No")</f>
        <v>No</v>
      </c>
      <c r="I21" s="129" t="str">
        <f>IF(('[1]Drawer Front Profiles'!$D21-0)&gt;=0,"Look B,C,D,F &amp; G","No")</f>
        <v>Look B,C,D,F &amp; G</v>
      </c>
      <c r="J21" s="129" t="str">
        <f>IF(('[1]Drawer Front Profiles'!$D21-1.99442068)&gt;=0,"Look B,C,D,F &amp; G","No")</f>
        <v>No</v>
      </c>
      <c r="K21" s="129" t="str">
        <f>IF(('[1]Drawer Front Profiles'!$D21-15.75471398)&gt;=0,"Look C,D &amp; G","No")</f>
        <v>No</v>
      </c>
      <c r="L21" s="129" t="str">
        <f>IF(('[1]Drawer Front Profiles'!$D21-14.02090435)&gt;=0,"Look C,D &amp; G","No")</f>
        <v>No</v>
      </c>
      <c r="M21" s="129" t="str">
        <f>IF(('[1]Drawer Front Profiles'!$D21-18.41250064)&gt;=0,"Look C,D &amp; G","No")</f>
        <v>No</v>
      </c>
      <c r="N21" s="129" t="str">
        <f>IF(('[1]Drawer Front Profiles'!$D21-0)&gt;=0,"Look B,C,D &amp; G","No")</f>
        <v>Look B,C,D &amp; G</v>
      </c>
      <c r="O21" s="129" t="str">
        <f>IF(('[1]Drawer Front Profiles'!$D21-3.04396498)&gt;=0,"Look B,C,D &amp; G","No")</f>
        <v>No</v>
      </c>
      <c r="P21" s="129" t="str">
        <f>IF(('[1]Drawer Front Profiles'!$D21-18.64135815)&gt;=0,"Look C,D &amp; G","No")</f>
        <v>No</v>
      </c>
      <c r="Q21" s="129" t="str">
        <f>IF(('[1]Drawer Front Profiles'!$D21-16.84645805)&gt;=0,"Look C,D &amp; G","No")</f>
        <v>No</v>
      </c>
      <c r="R21" s="130" t="str">
        <f>IF(('[1]Drawer Front Profiles'!$D21-15.46250146)&gt;=0,"Look B,C,D &amp; G","No")</f>
        <v>No</v>
      </c>
      <c r="S21" s="129" t="str">
        <f>IF(('[1]Drawer Front Profiles'!$D21-27.94954481)&gt;=0,"Look C,D &amp; G","No")</f>
        <v>No</v>
      </c>
      <c r="T21" s="129" t="str">
        <f>IF(('[1]Drawer Front Profiles'!$D21-18.64404399)&gt;=0,"Look C,D &amp; G","No")</f>
        <v>No</v>
      </c>
      <c r="U21" s="130" t="str">
        <f>IF(('[1]Drawer Front Profiles'!$D21-0)&gt;=0,"Look B,C,D &amp; G","No")</f>
        <v>Look B,C,D &amp; G</v>
      </c>
      <c r="V21" s="130" t="str">
        <f>IF(('[1]Drawer Front Profiles'!$D21-8.58589172)&gt;=0,"Look B,C,D &amp; G","No")</f>
        <v>No</v>
      </c>
      <c r="W21" s="129" t="str">
        <f>IF(('[1]Drawer Front Profiles'!$D21-0)&gt;=0,"Look B,C,D,F &amp; G","No")</f>
        <v>Look B,C,D,F &amp; G</v>
      </c>
      <c r="X21" s="129" t="str">
        <f>IF(('[1]Drawer Front Profiles'!$D21-2.64403281)&gt;=0,"Look C,D &amp; G","No")</f>
        <v>No</v>
      </c>
      <c r="Y21" s="130" t="str">
        <f>IF(('[1]Drawer Front Profiles'!$D21-9.07032804)&gt;=0,"Look C,D &amp; G","No")</f>
        <v>No</v>
      </c>
      <c r="Z21" s="130" t="str">
        <f>IF(('[1]Drawer Front Profiles'!$D21-15.46250146)&gt;=0,"Look C,D &amp; G","No")</f>
        <v>No</v>
      </c>
      <c r="AA21" s="130" t="str">
        <f>IF(('[1]Drawer Front Profiles'!$D21-15.69403715)&gt;=0,"Look B,C,D &amp; G","No")</f>
        <v>No</v>
      </c>
      <c r="AB21" s="130" t="str">
        <f>IF(('[1]Drawer Front Profiles'!$D21-9.07032804)&gt;=0,"Look B,C,D,F &amp; G","No")</f>
        <v>No</v>
      </c>
      <c r="AC21" s="129" t="str">
        <f>IF(('[1]Drawer Front Profiles'!$D21-14.02090435)&gt;=0,"Look B,C,D &amp; G","No")</f>
        <v>No</v>
      </c>
      <c r="AD21" s="131" t="str">
        <f>IF(('[1]Drawer Front Profiles'!$D21-0)&gt;=0,"Look B,C,D,F &amp; G","No")</f>
        <v>Look B,C,D,F &amp; G</v>
      </c>
      <c r="AE21" s="129" t="str">
        <f>IF(('[1]Drawer Front Profiles'!$D21-6.35954126)&gt;=0,"Look B,C,D &amp; G","No")</f>
        <v>No</v>
      </c>
      <c r="AF21" s="131" t="str">
        <f>IF(('[1]Drawer Front Profiles'!$D21-19.68205639)&gt;=0,"Look B,C,D,F &amp; G","No")</f>
        <v>No</v>
      </c>
      <c r="AG21" s="131" t="str">
        <f>IF(('[1]Drawer Front Profiles'!$D21-15.69404481)&gt;=0,"Look B,C,D,F &amp; G","No")</f>
        <v>No</v>
      </c>
      <c r="AH21" s="131" t="str">
        <f>IF(('[1]Drawer Front Profiles'!$D21-0)&gt;=0,"Look B,C,D,F &amp; G","No")</f>
        <v>Look B,C,D,F &amp; G</v>
      </c>
      <c r="AI21" s="131" t="str">
        <f>IF(('[1]Drawer Front Profiles'!$D21-18.63750146)&gt;=0,"Look B,C,D,F &amp; G","No")</f>
        <v>No</v>
      </c>
      <c r="AJ21" s="131" t="str">
        <f>IF(('[1]Drawer Front Profiles'!$D21-7.75654335)&gt;=0,"Look B,C,D,F &amp; G","No")</f>
        <v>No</v>
      </c>
      <c r="AK21" s="131" t="str">
        <f>IF(('[1]Drawer Front Profiles'!$D21-12.2875)&gt;=0,"Look B,C,D,F &amp; G","No")</f>
        <v>No</v>
      </c>
      <c r="AL21" s="131" t="str">
        <f>IF(('[1]Drawer Front Profiles'!$D21-2.64403281)&gt;=0,"Look B,C,D,F &amp; G","No")</f>
        <v>No</v>
      </c>
      <c r="AM21" s="131" t="str">
        <f>IF(('[1]Drawer Front Profiles'!$D21-0)&gt;=0,"Look B,C,D,F &amp; G","No")</f>
        <v>Look B,C,D,F &amp; G</v>
      </c>
      <c r="AN21" s="131" t="str">
        <f>IF(('[1]Drawer Front Profiles'!$D21-0)&gt;=0,"Look B,C,D,F &amp; G","No")</f>
        <v>Look B,C,D,F &amp; G</v>
      </c>
      <c r="AO21" s="131" t="str">
        <f>IF(('[1]Drawer Front Profiles'!$D21-2.64403281)&gt;=0,"Look B,C,D,F &amp; G","No")</f>
        <v>No</v>
      </c>
      <c r="AP21" s="131" t="str">
        <f>IF(('[1]Drawer Front Profiles'!$D21-6.5903696)&gt;=0,"Look B,C,D,F &amp; G","No")</f>
        <v>No</v>
      </c>
      <c r="AQ21" s="131" t="str">
        <f>IF(('[1]Drawer Front Profiles'!$D21-0)&gt;=0,"Look B,C,D,F &amp; G","No")</f>
        <v>Look B,C,D,F &amp; G</v>
      </c>
      <c r="AR21" s="131" t="str">
        <f>IF(('[1]Drawer Front Profiles'!$D21-1.99442068)&gt;=0,"Look B,C,D,F &amp; G","No")</f>
        <v>No</v>
      </c>
      <c r="AS21" s="131" t="str">
        <f>IF(('[1]Drawer Front Profiles'!$D21-0)&gt;=0,"Look B,C,D,F &amp; G","No")</f>
        <v>Look B,C,D,F &amp; G</v>
      </c>
      <c r="AT21" s="131" t="str">
        <f>IF(('[1]Drawer Front Profiles'!$D21-9.07032804)&gt;=0,"Look B,C,D,F &amp; G","No")</f>
        <v>No</v>
      </c>
      <c r="AU21" s="131" t="str">
        <f>IF(('[1]Drawer Front Profiles'!$D21-0)&gt;=0,"Look B,C,D,F &amp; G","No")</f>
        <v>Look B,C,D,F &amp; G</v>
      </c>
      <c r="AV21" s="131" t="str">
        <f>IF(('[1]Drawer Front Profiles'!$D21-0)&gt;=0,"Look B,C,D,F &amp; G","No")</f>
        <v>Look B,C,D,F &amp; G</v>
      </c>
      <c r="AW21" s="131" t="str">
        <f>IF(('[1]Drawer Front Profiles'!$D21-18.86904481)&gt;=0,"Look B,C,D,F &amp; G","No")</f>
        <v>No</v>
      </c>
      <c r="AX21" s="131" t="str">
        <f>IF(('[1]Drawer Front Profiles'!$D21-7.75654335)&gt;=0,"Look B,C,D,F &amp; G","No")</f>
        <v>No</v>
      </c>
      <c r="AY21" s="131" t="str">
        <f>IF(('[1]Drawer Front Profiles'!$D21-17.28154481)&gt;=0,"Look B,C,D,F &amp; G","No")</f>
        <v>No</v>
      </c>
      <c r="AZ21" s="131" t="str">
        <f>IF(('[1]Drawer Front Profiles'!$D21-18.6375)&gt;=0,"Look B,C,D,F &amp; G","No")</f>
        <v>No</v>
      </c>
      <c r="BA21" s="131" t="str">
        <f>IF(('[1]Drawer Front Profiles'!$D21-9.34404)&gt;=0,"Look B,C,D,F &amp; G","No")</f>
        <v>No</v>
      </c>
      <c r="BB21" s="131" t="str">
        <f>IF(('[1]Drawer Front Profiles'!$D21-28.1625)&gt;=0,"Look B,C,D,F &amp; G","No")</f>
        <v>No</v>
      </c>
      <c r="BC21" s="131" t="str">
        <f>IF(('[1]Drawer Front Profiles'!$D21-0)&gt;=0,"Look B,C,D,F &amp; G","No")</f>
        <v>Look B,C,D,F &amp; G</v>
      </c>
      <c r="BD21" s="131" t="str">
        <f>IF(('[1]Drawer Front Profiles'!$D21-21.81250146)&gt;=0,"Look B,C,D,F &amp; G","No")</f>
        <v>No</v>
      </c>
      <c r="BE21" s="131" t="str">
        <f>IF(('[1]Drawer Front Profiles'!$D21-9.1352216)&gt;=0,"Look B,C,D,F &amp; G","No")</f>
        <v>No</v>
      </c>
      <c r="BF21" s="131" t="str">
        <f>IF(('[1]Drawer Front Profiles'!$D21-9.1352216)&gt;=0,"Look B,C,D,F &amp; G","No")</f>
        <v>No</v>
      </c>
      <c r="BG21" s="131" t="str">
        <f>IF(('[1]Drawer Front Profiles'!$D21-21.81250292)&gt;=0,"Look B,C,D,F &amp; G","No")</f>
        <v>No</v>
      </c>
      <c r="BH21" s="131" t="str">
        <f>IF(('[1]Drawer Front Profiles'!$D21-21.81252021)&gt;=0,"Look B,C,D,F &amp; G","No")</f>
        <v>No</v>
      </c>
      <c r="BI21" s="131" t="str">
        <f>IF(('[1]Drawer Front Profiles'!$D21-7.525)&gt;=0,"Look B,C,D,F &amp; G","No")</f>
        <v>No</v>
      </c>
    </row>
    <row r="22" spans="1:61" ht="15.75" customHeight="1" thickBot="1" x14ac:dyDescent="0.3">
      <c r="A22" s="127" t="str">
        <f>IF('[1]Drawer Front Profiles'!$A22&lt;&gt;"",'[1]Drawer Front Profiles'!$A22,"")</f>
        <v>202RP</v>
      </c>
      <c r="B22" s="127" t="str">
        <f>IF('[1]Drawer Front Profiles'!$B22&lt;&gt;"",'[1]Drawer Front Profiles'!$B22,"")</f>
        <v>303-32RP</v>
      </c>
      <c r="C22" s="128" t="str">
        <f>IF(('[1]Drawer Front Profiles'!$D22-0)&gt;=0,"Look B,C,D,F &amp; G","No")</f>
        <v>Look B,C,D,F &amp; G</v>
      </c>
      <c r="D22" s="129" t="str">
        <f>IF(('[1]Drawer Front Profiles'!$D22-0)&gt;=0,"Look B,C,D,F &amp; G","No")</f>
        <v>Look B,C,D,F &amp; G</v>
      </c>
      <c r="E22" s="129" t="str">
        <f>IF(('[1]Drawer Front Profiles'!$D22-2.6439654)&gt;=0,"Look B,C,D,F &amp; G","No")</f>
        <v>Look B,C,D,F &amp; G</v>
      </c>
      <c r="F22" s="129" t="str">
        <f>IF(('[1]Drawer Front Profiles'!$D22-6.5903696)&gt;=0,"Look B,C,D,F &amp; G","No")</f>
        <v>No</v>
      </c>
      <c r="G22" s="129" t="str">
        <f>IF(('[1]Drawer Front Profiles'!$D22-15.46250146)&gt;=0,"Look C,D &amp; G","No")</f>
        <v>No</v>
      </c>
      <c r="H22" s="129" t="str">
        <f>IF(('[1]Drawer Front Profiles'!$D22-9.34404481)&gt;=0,"Look B,C,D &amp; G","No")</f>
        <v>No</v>
      </c>
      <c r="I22" s="129" t="str">
        <f>IF(('[1]Drawer Front Profiles'!$D22-0)&gt;=0,"Look B,C,D,F &amp; G","No")</f>
        <v>Look B,C,D,F &amp; G</v>
      </c>
      <c r="J22" s="129" t="str">
        <f>IF(('[1]Drawer Front Profiles'!$D22-1.99442068)&gt;=0,"Look B,C,D,F &amp; G","No")</f>
        <v>Look B,C,D,F &amp; G</v>
      </c>
      <c r="K22" s="129" t="str">
        <f>IF(('[1]Drawer Front Profiles'!$D22-15.75471398)&gt;=0,"Look C,D &amp; G","No")</f>
        <v>No</v>
      </c>
      <c r="L22" s="129" t="str">
        <f>IF(('[1]Drawer Front Profiles'!$D22-14.02090435)&gt;=0,"Look C,D &amp; G","No")</f>
        <v>No</v>
      </c>
      <c r="M22" s="129" t="str">
        <f>IF(('[1]Drawer Front Profiles'!$D22-18.41250064)&gt;=0,"Look C,D &amp; G","No")</f>
        <v>No</v>
      </c>
      <c r="N22" s="129" t="str">
        <f>IF(('[1]Drawer Front Profiles'!$D22-0)&gt;=0,"Look B,C,D &amp; G","No")</f>
        <v>Look B,C,D &amp; G</v>
      </c>
      <c r="O22" s="129" t="str">
        <f>IF(('[1]Drawer Front Profiles'!$D22-3.04396498)&gt;=0,"Look B,C,D &amp; G","No")</f>
        <v>Look B,C,D &amp; G</v>
      </c>
      <c r="P22" s="129" t="str">
        <f>IF(('[1]Drawer Front Profiles'!$D22-18.64135815)&gt;=0,"Look C,D &amp; G","No")</f>
        <v>No</v>
      </c>
      <c r="Q22" s="129" t="str">
        <f>IF(('[1]Drawer Front Profiles'!$D22-16.84645805)&gt;=0,"Look C,D &amp; G","No")</f>
        <v>No</v>
      </c>
      <c r="R22" s="130" t="str">
        <f>IF(('[1]Drawer Front Profiles'!$D22-15.46250146)&gt;=0,"Look B,C,D &amp; G","No")</f>
        <v>No</v>
      </c>
      <c r="S22" s="129" t="str">
        <f>IF(('[1]Drawer Front Profiles'!$D22-27.94954481)&gt;=0,"Look C,D &amp; G","No")</f>
        <v>No</v>
      </c>
      <c r="T22" s="129" t="str">
        <f>IF(('[1]Drawer Front Profiles'!$D22-18.64404399)&gt;=0,"Look C,D &amp; G","No")</f>
        <v>No</v>
      </c>
      <c r="U22" s="130" t="str">
        <f>IF(('[1]Drawer Front Profiles'!$D22-0)&gt;=0,"Look B,C,D &amp; G","No")</f>
        <v>Look B,C,D &amp; G</v>
      </c>
      <c r="V22" s="130" t="str">
        <f>IF(('[1]Drawer Front Profiles'!$D22-8.58589172)&gt;=0,"Look B,C,D &amp; G","No")</f>
        <v>No</v>
      </c>
      <c r="W22" s="129" t="str">
        <f>IF(('[1]Drawer Front Profiles'!$D22-0)&gt;=0,"Look B,C,D,F &amp; G","No")</f>
        <v>Look B,C,D,F &amp; G</v>
      </c>
      <c r="X22" s="129" t="str">
        <f>IF(('[1]Drawer Front Profiles'!$D22-2.64403281)&gt;=0,"Look C,D &amp; G","No")</f>
        <v>Look C,D &amp; G</v>
      </c>
      <c r="Y22" s="130" t="str">
        <f>IF(('[1]Drawer Front Profiles'!$D22-9.07032804)&gt;=0,"Look C,D &amp; G","No")</f>
        <v>No</v>
      </c>
      <c r="Z22" s="130" t="str">
        <f>IF(('[1]Drawer Front Profiles'!$D22-15.46250146)&gt;=0,"Look C,D &amp; G","No")</f>
        <v>No</v>
      </c>
      <c r="AA22" s="130" t="str">
        <f>IF(('[1]Drawer Front Profiles'!$D22-15.69403715)&gt;=0,"Look B,C,D &amp; G","No")</f>
        <v>No</v>
      </c>
      <c r="AB22" s="130" t="str">
        <f>IF(('[1]Drawer Front Profiles'!$D22-9.07032804)&gt;=0,"Look B,C,D,F &amp; G","No")</f>
        <v>No</v>
      </c>
      <c r="AC22" s="129" t="str">
        <f>IF(('[1]Drawer Front Profiles'!$D22-14.02090435)&gt;=0,"Look B,C,D &amp; G","No")</f>
        <v>No</v>
      </c>
      <c r="AD22" s="131" t="str">
        <f>IF(('[1]Drawer Front Profiles'!$D22-0)&gt;=0,"Look B,C,D,F &amp; G","No")</f>
        <v>Look B,C,D,F &amp; G</v>
      </c>
      <c r="AE22" s="129" t="str">
        <f>IF(('[1]Drawer Front Profiles'!$D22-6.35954126)&gt;=0,"Look B,C,D &amp; G","No")</f>
        <v>Look B,C,D &amp; G</v>
      </c>
      <c r="AF22" s="131" t="str">
        <f>IF(('[1]Drawer Front Profiles'!$D22-19.68205639)&gt;=0,"Look B,C,D,F &amp; G","No")</f>
        <v>No</v>
      </c>
      <c r="AG22" s="131" t="str">
        <f>IF(('[1]Drawer Front Profiles'!$D22-15.69404481)&gt;=0,"Look B,C,D,F &amp; G","No")</f>
        <v>No</v>
      </c>
      <c r="AH22" s="131" t="str">
        <f>IF(('[1]Drawer Front Profiles'!$D22-0)&gt;=0,"Look B,C,D,F &amp; G","No")</f>
        <v>Look B,C,D,F &amp; G</v>
      </c>
      <c r="AI22" s="131" t="str">
        <f>IF(('[1]Drawer Front Profiles'!$D22-18.63750146)&gt;=0,"Look B,C,D,F &amp; G","No")</f>
        <v>No</v>
      </c>
      <c r="AJ22" s="131" t="str">
        <f>IF(('[1]Drawer Front Profiles'!$D22-7.75654335)&gt;=0,"Look B,C,D,F &amp; G","No")</f>
        <v>No</v>
      </c>
      <c r="AK22" s="131" t="str">
        <f>IF(('[1]Drawer Front Profiles'!$D22-12.2875)&gt;=0,"Look B,C,D,F &amp; G","No")</f>
        <v>No</v>
      </c>
      <c r="AL22" s="131" t="str">
        <f>IF(('[1]Drawer Front Profiles'!$D22-2.64403281)&gt;=0,"Look B,C,D,F &amp; G","No")</f>
        <v>Look B,C,D,F &amp; G</v>
      </c>
      <c r="AM22" s="131" t="str">
        <f>IF(('[1]Drawer Front Profiles'!$D22-0)&gt;=0,"Look B,C,D,F &amp; G","No")</f>
        <v>Look B,C,D,F &amp; G</v>
      </c>
      <c r="AN22" s="131" t="str">
        <f>IF(('[1]Drawer Front Profiles'!$D22-0)&gt;=0,"Look B,C,D,F &amp; G","No")</f>
        <v>Look B,C,D,F &amp; G</v>
      </c>
      <c r="AO22" s="131" t="str">
        <f>IF(('[1]Drawer Front Profiles'!$D22-2.64403281)&gt;=0,"Look B,C,D,F &amp; G","No")</f>
        <v>Look B,C,D,F &amp; G</v>
      </c>
      <c r="AP22" s="131" t="str">
        <f>IF(('[1]Drawer Front Profiles'!$D22-6.5903696)&gt;=0,"Look B,C,D,F &amp; G","No")</f>
        <v>No</v>
      </c>
      <c r="AQ22" s="131" t="str">
        <f>IF(('[1]Drawer Front Profiles'!$D22-0)&gt;=0,"Look B,C,D,F &amp; G","No")</f>
        <v>Look B,C,D,F &amp; G</v>
      </c>
      <c r="AR22" s="131" t="str">
        <f>IF(('[1]Drawer Front Profiles'!$D22-1.99442068)&gt;=0,"Look B,C,D,F &amp; G","No")</f>
        <v>Look B,C,D,F &amp; G</v>
      </c>
      <c r="AS22" s="131" t="str">
        <f>IF(('[1]Drawer Front Profiles'!$D22-0)&gt;=0,"Look B,C,D,F &amp; G","No")</f>
        <v>Look B,C,D,F &amp; G</v>
      </c>
      <c r="AT22" s="131" t="str">
        <f>IF(('[1]Drawer Front Profiles'!$D22-9.07032804)&gt;=0,"Look B,C,D,F &amp; G","No")</f>
        <v>No</v>
      </c>
      <c r="AU22" s="131" t="str">
        <f>IF(('[1]Drawer Front Profiles'!$D22-0)&gt;=0,"Look B,C,D,F &amp; G","No")</f>
        <v>Look B,C,D,F &amp; G</v>
      </c>
      <c r="AV22" s="131" t="str">
        <f>IF(('[1]Drawer Front Profiles'!$D22-0)&gt;=0,"Look B,C,D,F &amp; G","No")</f>
        <v>Look B,C,D,F &amp; G</v>
      </c>
      <c r="AW22" s="131" t="str">
        <f>IF(('[1]Drawer Front Profiles'!$D22-18.86904481)&gt;=0,"Look B,C,D,F &amp; G","No")</f>
        <v>No</v>
      </c>
      <c r="AX22" s="131" t="str">
        <f>IF(('[1]Drawer Front Profiles'!$D22-7.75654335)&gt;=0,"Look B,C,D,F &amp; G","No")</f>
        <v>No</v>
      </c>
      <c r="AY22" s="131" t="str">
        <f>IF(('[1]Drawer Front Profiles'!$D22-17.28154481)&gt;=0,"Look B,C,D,F &amp; G","No")</f>
        <v>No</v>
      </c>
      <c r="AZ22" s="131" t="str">
        <f>IF(('[1]Drawer Front Profiles'!$D22-18.6375)&gt;=0,"Look B,C,D,F &amp; G","No")</f>
        <v>No</v>
      </c>
      <c r="BA22" s="131" t="str">
        <f>IF(('[1]Drawer Front Profiles'!$D22-9.34404)&gt;=0,"Look B,C,D,F &amp; G","No")</f>
        <v>No</v>
      </c>
      <c r="BB22" s="131" t="str">
        <f>IF(('[1]Drawer Front Profiles'!$D22-28.1625)&gt;=0,"Look B,C,D,F &amp; G","No")</f>
        <v>No</v>
      </c>
      <c r="BC22" s="131" t="str">
        <f>IF(('[1]Drawer Front Profiles'!$D22-0)&gt;=0,"Look B,C,D,F &amp; G","No")</f>
        <v>Look B,C,D,F &amp; G</v>
      </c>
      <c r="BD22" s="131" t="str">
        <f>IF(('[1]Drawer Front Profiles'!$D22-21.81250146)&gt;=0,"Look B,C,D,F &amp; G","No")</f>
        <v>No</v>
      </c>
      <c r="BE22" s="131" t="str">
        <f>IF(('[1]Drawer Front Profiles'!$D22-9.1352216)&gt;=0,"Look B,C,D,F &amp; G","No")</f>
        <v>No</v>
      </c>
      <c r="BF22" s="131" t="str">
        <f>IF(('[1]Drawer Front Profiles'!$D22-9.1352216)&gt;=0,"Look B,C,D,F &amp; G","No")</f>
        <v>No</v>
      </c>
      <c r="BG22" s="131" t="str">
        <f>IF(('[1]Drawer Front Profiles'!$D22-21.81250292)&gt;=0,"Look B,C,D,F &amp; G","No")</f>
        <v>No</v>
      </c>
      <c r="BH22" s="131" t="str">
        <f>IF(('[1]Drawer Front Profiles'!$D22-21.81252021)&gt;=0,"Look B,C,D,F &amp; G","No")</f>
        <v>No</v>
      </c>
      <c r="BI22" s="131" t="str">
        <f>IF(('[1]Drawer Front Profiles'!$D22-7.525)&gt;=0,"Look B,C,D,F &amp; G","No")</f>
        <v>No</v>
      </c>
    </row>
    <row r="23" spans="1:61" ht="15.75" customHeight="1" thickBot="1" x14ac:dyDescent="0.3">
      <c r="A23" s="127" t="str">
        <f>IF('[1]Drawer Front Profiles'!$A23&lt;&gt;"",'[1]Drawer Front Profiles'!$A23,"")</f>
        <v>N/A</v>
      </c>
      <c r="B23" s="127" t="str">
        <f>IF('[1]Drawer Front Profiles'!$B23&lt;&gt;"",'[1]Drawer Front Profiles'!$B23,"")</f>
        <v>303-38RP</v>
      </c>
      <c r="C23" s="128" t="str">
        <f>IF(('[1]Drawer Front Profiles'!$D23-0)&gt;=0,"Look B,C,D,F &amp; G","No")</f>
        <v>Look B,C,D,F &amp; G</v>
      </c>
      <c r="D23" s="129" t="str">
        <f>IF(('[1]Drawer Front Profiles'!$D23-0)&gt;=0,"Look B,C,D,F &amp; G","No")</f>
        <v>Look B,C,D,F &amp; G</v>
      </c>
      <c r="E23" s="129" t="str">
        <f>IF(('[1]Drawer Front Profiles'!$D23-2.6439654)&gt;=0,"Look B,C,D,F &amp; G","No")</f>
        <v>Look B,C,D,F &amp; G</v>
      </c>
      <c r="F23" s="129" t="str">
        <f>IF(('[1]Drawer Front Profiles'!$D23-6.5903696)&gt;=0,"Look B,C,D,F &amp; G","No")</f>
        <v>Look B,C,D,F &amp; G</v>
      </c>
      <c r="G23" s="129" t="str">
        <f>IF(('[1]Drawer Front Profiles'!$D23-15.46250146)&gt;=0,"Look C,D &amp; G","No")</f>
        <v>No</v>
      </c>
      <c r="H23" s="129" t="str">
        <f>IF(('[1]Drawer Front Profiles'!$D23-9.34404481)&gt;=0,"Look B,C,D &amp; G","No")</f>
        <v>Look B,C,D &amp; G</v>
      </c>
      <c r="I23" s="129" t="str">
        <f>IF(('[1]Drawer Front Profiles'!$D23-0)&gt;=0,"Look B,C,D,F &amp; G","No")</f>
        <v>Look B,C,D,F &amp; G</v>
      </c>
      <c r="J23" s="129" t="str">
        <f>IF(('[1]Drawer Front Profiles'!$D23-1.99442068)&gt;=0,"Look B,C,D,F &amp; G","No")</f>
        <v>Look B,C,D,F &amp; G</v>
      </c>
      <c r="K23" s="129" t="str">
        <f>IF(('[1]Drawer Front Profiles'!$D23-15.75471398)&gt;=0,"Look C,D &amp; G","No")</f>
        <v>No</v>
      </c>
      <c r="L23" s="129" t="str">
        <f>IF(('[1]Drawer Front Profiles'!$D23-14.02090435)&gt;=0,"Look C,D &amp; G","No")</f>
        <v>No</v>
      </c>
      <c r="M23" s="129" t="str">
        <f>IF(('[1]Drawer Front Profiles'!$D23-18.41250064)&gt;=0,"Look C,D &amp; G","No")</f>
        <v>No</v>
      </c>
      <c r="N23" s="129" t="str">
        <f>IF(('[1]Drawer Front Profiles'!$D23-0)&gt;=0,"Look B,C,D &amp; G","No")</f>
        <v>Look B,C,D &amp; G</v>
      </c>
      <c r="O23" s="129" t="str">
        <f>IF(('[1]Drawer Front Profiles'!$D23-3.04396498)&gt;=0,"Look B,C,D &amp; G","No")</f>
        <v>Look B,C,D &amp; G</v>
      </c>
      <c r="P23" s="129" t="str">
        <f>IF(('[1]Drawer Front Profiles'!$D23-18.64135815)&gt;=0,"Look C,D &amp; G","No")</f>
        <v>No</v>
      </c>
      <c r="Q23" s="129" t="str">
        <f>IF(('[1]Drawer Front Profiles'!$D23-16.84645805)&gt;=0,"Look C,D &amp; G","No")</f>
        <v>No</v>
      </c>
      <c r="R23" s="130" t="str">
        <f>IF(('[1]Drawer Front Profiles'!$D23-15.46250146)&gt;=0,"Look B,C,D &amp; G","No")</f>
        <v>No</v>
      </c>
      <c r="S23" s="129" t="str">
        <f>IF(('[1]Drawer Front Profiles'!$D23-27.94954481)&gt;=0,"Look C,D &amp; G","No")</f>
        <v>No</v>
      </c>
      <c r="T23" s="129" t="str">
        <f>IF(('[1]Drawer Front Profiles'!$D23-18.64404399)&gt;=0,"Look C,D &amp; G","No")</f>
        <v>No</v>
      </c>
      <c r="U23" s="130" t="str">
        <f>IF(('[1]Drawer Front Profiles'!$D23-0)&gt;=0,"Look B,C,D &amp; G","No")</f>
        <v>Look B,C,D &amp; G</v>
      </c>
      <c r="V23" s="130" t="str">
        <f>IF(('[1]Drawer Front Profiles'!$D23-8.58589172)&gt;=0,"Look B,C,D &amp; G","No")</f>
        <v>Look B,C,D &amp; G</v>
      </c>
      <c r="W23" s="129" t="str">
        <f>IF(('[1]Drawer Front Profiles'!$D23-0)&gt;=0,"Look B,C,D,F &amp; G","No")</f>
        <v>Look B,C,D,F &amp; G</v>
      </c>
      <c r="X23" s="129" t="str">
        <f>IF(('[1]Drawer Front Profiles'!$D23-2.64403281)&gt;=0,"Look C,D &amp; G","No")</f>
        <v>Look C,D &amp; G</v>
      </c>
      <c r="Y23" s="130" t="str">
        <f>IF(('[1]Drawer Front Profiles'!$D23-9.07032804)&gt;=0,"Look C,D &amp; G","No")</f>
        <v>Look C,D &amp; G</v>
      </c>
      <c r="Z23" s="130" t="str">
        <f>IF(('[1]Drawer Front Profiles'!$D23-15.46250146)&gt;=0,"Look C,D &amp; G","No")</f>
        <v>No</v>
      </c>
      <c r="AA23" s="130" t="str">
        <f>IF(('[1]Drawer Front Profiles'!$D23-15.69403715)&gt;=0,"Look B,C,D &amp; G","No")</f>
        <v>No</v>
      </c>
      <c r="AB23" s="130" t="str">
        <f>IF(('[1]Drawer Front Profiles'!$D23-9.07032804)&gt;=0,"Look B,C,D,F &amp; G","No")</f>
        <v>Look B,C,D,F &amp; G</v>
      </c>
      <c r="AC23" s="129" t="str">
        <f>IF(('[1]Drawer Front Profiles'!$D23-14.02090435)&gt;=0,"Look B,C,D &amp; G","No")</f>
        <v>No</v>
      </c>
      <c r="AD23" s="131" t="str">
        <f>IF(('[1]Drawer Front Profiles'!$D23-0)&gt;=0,"Look B,C,D,F &amp; G","No")</f>
        <v>Look B,C,D,F &amp; G</v>
      </c>
      <c r="AE23" s="129" t="str">
        <f>IF(('[1]Drawer Front Profiles'!$D23-6.35954126)&gt;=0,"Look B,C,D &amp; G","No")</f>
        <v>Look B,C,D &amp; G</v>
      </c>
      <c r="AF23" s="131" t="str">
        <f>IF(('[1]Drawer Front Profiles'!$D23-19.68205639)&gt;=0,"Look B,C,D,F &amp; G","No")</f>
        <v>No</v>
      </c>
      <c r="AG23" s="131" t="str">
        <f>IF(('[1]Drawer Front Profiles'!$D23-15.69404481)&gt;=0,"Look B,C,D,F &amp; G","No")</f>
        <v>No</v>
      </c>
      <c r="AH23" s="131" t="str">
        <f>IF(('[1]Drawer Front Profiles'!$D23-0)&gt;=0,"Look B,C,D,F &amp; G","No")</f>
        <v>Look B,C,D,F &amp; G</v>
      </c>
      <c r="AI23" s="131" t="str">
        <f>IF(('[1]Drawer Front Profiles'!$D23-18.63750146)&gt;=0,"Look B,C,D,F &amp; G","No")</f>
        <v>No</v>
      </c>
      <c r="AJ23" s="131" t="str">
        <f>IF(('[1]Drawer Front Profiles'!$D23-7.75654335)&gt;=0,"Look B,C,D,F &amp; G","No")</f>
        <v>Look B,C,D,F &amp; G</v>
      </c>
      <c r="AK23" s="131" t="str">
        <f>IF(('[1]Drawer Front Profiles'!$D23-12.2875)&gt;=0,"Look B,C,D,F &amp; G","No")</f>
        <v>Look B,C,D,F &amp; G</v>
      </c>
      <c r="AL23" s="131" t="str">
        <f>IF(('[1]Drawer Front Profiles'!$D23-2.64403281)&gt;=0,"Look B,C,D,F &amp; G","No")</f>
        <v>Look B,C,D,F &amp; G</v>
      </c>
      <c r="AM23" s="131" t="str">
        <f>IF(('[1]Drawer Front Profiles'!$D23-0)&gt;=0,"Look B,C,D,F &amp; G","No")</f>
        <v>Look B,C,D,F &amp; G</v>
      </c>
      <c r="AN23" s="131" t="str">
        <f>IF(('[1]Drawer Front Profiles'!$D23-0)&gt;=0,"Look B,C,D,F &amp; G","No")</f>
        <v>Look B,C,D,F &amp; G</v>
      </c>
      <c r="AO23" s="131" t="str">
        <f>IF(('[1]Drawer Front Profiles'!$D23-2.64403281)&gt;=0,"Look B,C,D,F &amp; G","No")</f>
        <v>Look B,C,D,F &amp; G</v>
      </c>
      <c r="AP23" s="131" t="str">
        <f>IF(('[1]Drawer Front Profiles'!$D23-6.5903696)&gt;=0,"Look B,C,D,F &amp; G","No")</f>
        <v>Look B,C,D,F &amp; G</v>
      </c>
      <c r="AQ23" s="131" t="str">
        <f>IF(('[1]Drawer Front Profiles'!$D23-0)&gt;=0,"Look B,C,D,F &amp; G","No")</f>
        <v>Look B,C,D,F &amp; G</v>
      </c>
      <c r="AR23" s="131" t="str">
        <f>IF(('[1]Drawer Front Profiles'!$D23-1.99442068)&gt;=0,"Look B,C,D,F &amp; G","No")</f>
        <v>Look B,C,D,F &amp; G</v>
      </c>
      <c r="AS23" s="131" t="str">
        <f>IF(('[1]Drawer Front Profiles'!$D23-0)&gt;=0,"Look B,C,D,F &amp; G","No")</f>
        <v>Look B,C,D,F &amp; G</v>
      </c>
      <c r="AT23" s="131" t="str">
        <f>IF(('[1]Drawer Front Profiles'!$D23-9.07032804)&gt;=0,"Look B,C,D,F &amp; G","No")</f>
        <v>Look B,C,D,F &amp; G</v>
      </c>
      <c r="AU23" s="131" t="str">
        <f>IF(('[1]Drawer Front Profiles'!$D23-0)&gt;=0,"Look B,C,D,F &amp; G","No")</f>
        <v>Look B,C,D,F &amp; G</v>
      </c>
      <c r="AV23" s="131" t="str">
        <f>IF(('[1]Drawer Front Profiles'!$D23-0)&gt;=0,"Look B,C,D,F &amp; G","No")</f>
        <v>Look B,C,D,F &amp; G</v>
      </c>
      <c r="AW23" s="131" t="str">
        <f>IF(('[1]Drawer Front Profiles'!$D23-18.86904481)&gt;=0,"Look B,C,D,F &amp; G","No")</f>
        <v>No</v>
      </c>
      <c r="AX23" s="131" t="str">
        <f>IF(('[1]Drawer Front Profiles'!$D23-7.75654335)&gt;=0,"Look B,C,D,F &amp; G","No")</f>
        <v>Look B,C,D,F &amp; G</v>
      </c>
      <c r="AY23" s="131" t="str">
        <f>IF(('[1]Drawer Front Profiles'!$D23-17.28154481)&gt;=0,"Look B,C,D,F &amp; G","No")</f>
        <v>No</v>
      </c>
      <c r="AZ23" s="131" t="str">
        <f>IF(('[1]Drawer Front Profiles'!$D23-18.6375)&gt;=0,"Look B,C,D,F &amp; G","No")</f>
        <v>No</v>
      </c>
      <c r="BA23" s="131" t="str">
        <f>IF(('[1]Drawer Front Profiles'!$D23-9.34404)&gt;=0,"Look B,C,D,F &amp; G","No")</f>
        <v>Look B,C,D,F &amp; G</v>
      </c>
      <c r="BB23" s="131" t="str">
        <f>IF(('[1]Drawer Front Profiles'!$D23-28.1625)&gt;=0,"Look B,C,D,F &amp; G","No")</f>
        <v>No</v>
      </c>
      <c r="BC23" s="131" t="str">
        <f>IF(('[1]Drawer Front Profiles'!$D23-0)&gt;=0,"Look B,C,D,F &amp; G","No")</f>
        <v>Look B,C,D,F &amp; G</v>
      </c>
      <c r="BD23" s="131" t="str">
        <f>IF(('[1]Drawer Front Profiles'!$D23-21.81250146)&gt;=0,"Look B,C,D,F &amp; G","No")</f>
        <v>No</v>
      </c>
      <c r="BE23" s="131" t="str">
        <f>IF(('[1]Drawer Front Profiles'!$D23-9.1352216)&gt;=0,"Look B,C,D,F &amp; G","No")</f>
        <v>Look B,C,D,F &amp; G</v>
      </c>
      <c r="BF23" s="131" t="str">
        <f>IF(('[1]Drawer Front Profiles'!$D23-9.1352216)&gt;=0,"Look B,C,D,F &amp; G","No")</f>
        <v>Look B,C,D,F &amp; G</v>
      </c>
      <c r="BG23" s="131" t="str">
        <f>IF(('[1]Drawer Front Profiles'!$D23-21.81250292)&gt;=0,"Look B,C,D,F &amp; G","No")</f>
        <v>No</v>
      </c>
      <c r="BH23" s="131" t="str">
        <f>IF(('[1]Drawer Front Profiles'!$D23-21.81252021)&gt;=0,"Look B,C,D,F &amp; G","No")</f>
        <v>No</v>
      </c>
      <c r="BI23" s="131" t="str">
        <f>IF(('[1]Drawer Front Profiles'!$D23-7.525)&gt;=0,"Look B,C,D,F &amp; G","No")</f>
        <v>Look B,C,D,F &amp; G</v>
      </c>
    </row>
    <row r="24" spans="1:61" ht="15.75" customHeight="1" thickBot="1" x14ac:dyDescent="0.3">
      <c r="A24" s="127" t="str">
        <f>IF('[1]Drawer Front Profiles'!$A24&lt;&gt;"",'[1]Drawer Front Profiles'!$A24,"")</f>
        <v>N/A</v>
      </c>
      <c r="B24" s="127" t="str">
        <f>IF('[1]Drawer Front Profiles'!$B24&lt;&gt;"",'[1]Drawer Front Profiles'!$B24,"")</f>
        <v>303-44RP</v>
      </c>
      <c r="C24" s="128" t="str">
        <f>IF(('[1]Drawer Front Profiles'!$D24-0)&gt;=0,"Look B,C,D,F &amp; G","No")</f>
        <v>Look B,C,D,F &amp; G</v>
      </c>
      <c r="D24" s="129" t="str">
        <f>IF(('[1]Drawer Front Profiles'!$D24-0)&gt;=0,"Look B,C,D,F &amp; G","No")</f>
        <v>Look B,C,D,F &amp; G</v>
      </c>
      <c r="E24" s="129" t="str">
        <f>IF(('[1]Drawer Front Profiles'!$D24-2.6439654)&gt;=0,"Look B,C,D,F &amp; G","No")</f>
        <v>Look B,C,D,F &amp; G</v>
      </c>
      <c r="F24" s="129" t="str">
        <f>IF(('[1]Drawer Front Profiles'!$D24-6.5903696)&gt;=0,"Look B,C,D,F &amp; G","No")</f>
        <v>Look B,C,D,F &amp; G</v>
      </c>
      <c r="G24" s="129" t="str">
        <f>IF(('[1]Drawer Front Profiles'!$D24-15.46250146)&gt;=0,"Look C,D &amp; G","No")</f>
        <v>Look C,D &amp; G</v>
      </c>
      <c r="H24" s="129" t="str">
        <f>IF(('[1]Drawer Front Profiles'!$D24-9.34404481)&gt;=0,"Look B,C,D &amp; G","No")</f>
        <v>Look B,C,D &amp; G</v>
      </c>
      <c r="I24" s="129" t="str">
        <f>IF(('[1]Drawer Front Profiles'!$D24-0)&gt;=0,"Look B,C,D,F &amp; G","No")</f>
        <v>Look B,C,D,F &amp; G</v>
      </c>
      <c r="J24" s="129" t="str">
        <f>IF(('[1]Drawer Front Profiles'!$D24-1.99442068)&gt;=0,"Look B,C,D,F &amp; G","No")</f>
        <v>Look B,C,D,F &amp; G</v>
      </c>
      <c r="K24" s="129" t="str">
        <f>IF(('[1]Drawer Front Profiles'!$D24-15.75471398)&gt;=0,"Look C,D &amp; G","No")</f>
        <v>Look C,D &amp; G</v>
      </c>
      <c r="L24" s="129" t="str">
        <f>IF(('[1]Drawer Front Profiles'!$D24-14.02090435)&gt;=0,"Look C,D &amp; G","No")</f>
        <v>Look C,D &amp; G</v>
      </c>
      <c r="M24" s="129" t="str">
        <f>IF(('[1]Drawer Front Profiles'!$D24-18.41250064)&gt;=0,"Look C,D &amp; G","No")</f>
        <v>Look C,D &amp; G</v>
      </c>
      <c r="N24" s="129" t="str">
        <f>IF(('[1]Drawer Front Profiles'!$D24-0)&gt;=0,"Look B,C,D &amp; G","No")</f>
        <v>Look B,C,D &amp; G</v>
      </c>
      <c r="O24" s="129" t="str">
        <f>IF(('[1]Drawer Front Profiles'!$D24-3.04396498)&gt;=0,"Look B,C,D &amp; G","No")</f>
        <v>Look B,C,D &amp; G</v>
      </c>
      <c r="P24" s="129" t="str">
        <f>IF(('[1]Drawer Front Profiles'!$D24-18.64135815)&gt;=0,"Look C,D &amp; G","No")</f>
        <v>Look C,D &amp; G</v>
      </c>
      <c r="Q24" s="129" t="str">
        <f>IF(('[1]Drawer Front Profiles'!$D24-16.84645805)&gt;=0,"Look C,D &amp; G","No")</f>
        <v>Look C,D &amp; G</v>
      </c>
      <c r="R24" s="130" t="str">
        <f>IF(('[1]Drawer Front Profiles'!$D24-15.46250146)&gt;=0,"Look B,C,D &amp; G","No")</f>
        <v>Look B,C,D &amp; G</v>
      </c>
      <c r="S24" s="129" t="str">
        <f>IF(('[1]Drawer Front Profiles'!$D24-27.94954481)&gt;=0,"Look C,D &amp; G","No")</f>
        <v>No</v>
      </c>
      <c r="T24" s="129" t="str">
        <f>IF(('[1]Drawer Front Profiles'!$D24-18.64404399)&gt;=0,"Look C,D &amp; G","No")</f>
        <v>Look C,D &amp; G</v>
      </c>
      <c r="U24" s="130" t="str">
        <f>IF(('[1]Drawer Front Profiles'!$D24-0)&gt;=0,"Look B,C,D &amp; G","No")</f>
        <v>Look B,C,D &amp; G</v>
      </c>
      <c r="V24" s="130" t="str">
        <f>IF(('[1]Drawer Front Profiles'!$D24-8.58589172)&gt;=0,"Look B,C,D &amp; G","No")</f>
        <v>Look B,C,D &amp; G</v>
      </c>
      <c r="W24" s="129" t="str">
        <f>IF(('[1]Drawer Front Profiles'!$D24-0)&gt;=0,"Look B,C,D,F &amp; G","No")</f>
        <v>Look B,C,D,F &amp; G</v>
      </c>
      <c r="X24" s="129" t="str">
        <f>IF(('[1]Drawer Front Profiles'!$D24-2.64403281)&gt;=0,"Look C,D &amp; G","No")</f>
        <v>Look C,D &amp; G</v>
      </c>
      <c r="Y24" s="130" t="str">
        <f>IF(('[1]Drawer Front Profiles'!$D24-9.07032804)&gt;=0,"Look C,D &amp; G","No")</f>
        <v>Look C,D &amp; G</v>
      </c>
      <c r="Z24" s="130" t="str">
        <f>IF(('[1]Drawer Front Profiles'!$D24-15.46250146)&gt;=0,"Look C,D &amp; G","No")</f>
        <v>Look C,D &amp; G</v>
      </c>
      <c r="AA24" s="130" t="str">
        <f>IF(('[1]Drawer Front Profiles'!$D24-15.69403715)&gt;=0,"Look B,C,D &amp; G","No")</f>
        <v>Look B,C,D &amp; G</v>
      </c>
      <c r="AB24" s="130" t="str">
        <f>IF(('[1]Drawer Front Profiles'!$D24-9.07032804)&gt;=0,"Look B,C,D,F &amp; G","No")</f>
        <v>Look B,C,D,F &amp; G</v>
      </c>
      <c r="AC24" s="129" t="str">
        <f>IF(('[1]Drawer Front Profiles'!$D24-14.02090435)&gt;=0,"Look B,C,D &amp; G","No")</f>
        <v>Look B,C,D &amp; G</v>
      </c>
      <c r="AD24" s="131" t="str">
        <f>IF(('[1]Drawer Front Profiles'!$D24-0)&gt;=0,"Look B,C,D,F &amp; G","No")</f>
        <v>Look B,C,D,F &amp; G</v>
      </c>
      <c r="AE24" s="129" t="str">
        <f>IF(('[1]Drawer Front Profiles'!$D24-6.35954126)&gt;=0,"Look B,C,D &amp; G","No")</f>
        <v>Look B,C,D &amp; G</v>
      </c>
      <c r="AF24" s="131" t="str">
        <f>IF(('[1]Drawer Front Profiles'!$D24-19.68205639)&gt;=0,"Look B,C,D,F &amp; G","No")</f>
        <v>No</v>
      </c>
      <c r="AG24" s="131" t="str">
        <f>IF(('[1]Drawer Front Profiles'!$D24-15.69404481)&gt;=0,"Look B,C,D,F &amp; G","No")</f>
        <v>Look B,C,D,F &amp; G</v>
      </c>
      <c r="AH24" s="131" t="str">
        <f>IF(('[1]Drawer Front Profiles'!$D24-0)&gt;=0,"Look B,C,D,F &amp; G","No")</f>
        <v>Look B,C,D,F &amp; G</v>
      </c>
      <c r="AI24" s="131" t="str">
        <f>IF(('[1]Drawer Front Profiles'!$D24-18.63750146)&gt;=0,"Look B,C,D,F &amp; G","No")</f>
        <v>Look B,C,D,F &amp; G</v>
      </c>
      <c r="AJ24" s="131" t="str">
        <f>IF(('[1]Drawer Front Profiles'!$D24-7.75654335)&gt;=0,"Look B,C,D,F &amp; G","No")</f>
        <v>Look B,C,D,F &amp; G</v>
      </c>
      <c r="AK24" s="131" t="str">
        <f>IF(('[1]Drawer Front Profiles'!$D24-12.2875)&gt;=0,"Look B,C,D,F &amp; G","No")</f>
        <v>Look B,C,D,F &amp; G</v>
      </c>
      <c r="AL24" s="131" t="str">
        <f>IF(('[1]Drawer Front Profiles'!$D24-2.64403281)&gt;=0,"Look B,C,D,F &amp; G","No")</f>
        <v>Look B,C,D,F &amp; G</v>
      </c>
      <c r="AM24" s="131" t="str">
        <f>IF(('[1]Drawer Front Profiles'!$D24-0)&gt;=0,"Look B,C,D,F &amp; G","No")</f>
        <v>Look B,C,D,F &amp; G</v>
      </c>
      <c r="AN24" s="131" t="str">
        <f>IF(('[1]Drawer Front Profiles'!$D24-0)&gt;=0,"Look B,C,D,F &amp; G","No")</f>
        <v>Look B,C,D,F &amp; G</v>
      </c>
      <c r="AO24" s="131" t="str">
        <f>IF(('[1]Drawer Front Profiles'!$D24-2.64403281)&gt;=0,"Look B,C,D,F &amp; G","No")</f>
        <v>Look B,C,D,F &amp; G</v>
      </c>
      <c r="AP24" s="131" t="str">
        <f>IF(('[1]Drawer Front Profiles'!$D24-6.5903696)&gt;=0,"Look B,C,D,F &amp; G","No")</f>
        <v>Look B,C,D,F &amp; G</v>
      </c>
      <c r="AQ24" s="131" t="str">
        <f>IF(('[1]Drawer Front Profiles'!$D24-0)&gt;=0,"Look B,C,D,F &amp; G","No")</f>
        <v>Look B,C,D,F &amp; G</v>
      </c>
      <c r="AR24" s="131" t="str">
        <f>IF(('[1]Drawer Front Profiles'!$D24-1.99442068)&gt;=0,"Look B,C,D,F &amp; G","No")</f>
        <v>Look B,C,D,F &amp; G</v>
      </c>
      <c r="AS24" s="131" t="str">
        <f>IF(('[1]Drawer Front Profiles'!$D24-0)&gt;=0,"Look B,C,D,F &amp; G","No")</f>
        <v>Look B,C,D,F &amp; G</v>
      </c>
      <c r="AT24" s="131" t="str">
        <f>IF(('[1]Drawer Front Profiles'!$D24-9.07032804)&gt;=0,"Look B,C,D,F &amp; G","No")</f>
        <v>Look B,C,D,F &amp; G</v>
      </c>
      <c r="AU24" s="131" t="str">
        <f>IF(('[1]Drawer Front Profiles'!$D24-0)&gt;=0,"Look B,C,D,F &amp; G","No")</f>
        <v>Look B,C,D,F &amp; G</v>
      </c>
      <c r="AV24" s="131" t="str">
        <f>IF(('[1]Drawer Front Profiles'!$D24-0)&gt;=0,"Look B,C,D,F &amp; G","No")</f>
        <v>Look B,C,D,F &amp; G</v>
      </c>
      <c r="AW24" s="131" t="str">
        <f>IF(('[1]Drawer Front Profiles'!$D24-18.86904481)&gt;=0,"Look B,C,D,F &amp; G","No")</f>
        <v>Look B,C,D,F &amp; G</v>
      </c>
      <c r="AX24" s="131" t="str">
        <f>IF(('[1]Drawer Front Profiles'!$D24-7.75654335)&gt;=0,"Look B,C,D,F &amp; G","No")</f>
        <v>Look B,C,D,F &amp; G</v>
      </c>
      <c r="AY24" s="131" t="str">
        <f>IF(('[1]Drawer Front Profiles'!$D24-17.28154481)&gt;=0,"Look B,C,D,F &amp; G","No")</f>
        <v>Look B,C,D,F &amp; G</v>
      </c>
      <c r="AZ24" s="131" t="str">
        <f>IF(('[1]Drawer Front Profiles'!$D24-18.6375)&gt;=0,"Look B,C,D,F &amp; G","No")</f>
        <v>Look B,C,D,F &amp; G</v>
      </c>
      <c r="BA24" s="131" t="str">
        <f>IF(('[1]Drawer Front Profiles'!$D24-9.34404)&gt;=0,"Look B,C,D,F &amp; G","No")</f>
        <v>Look B,C,D,F &amp; G</v>
      </c>
      <c r="BB24" s="131" t="str">
        <f>IF(('[1]Drawer Front Profiles'!$D24-28.1625)&gt;=0,"Look B,C,D,F &amp; G","No")</f>
        <v>No</v>
      </c>
      <c r="BC24" s="131" t="str">
        <f>IF(('[1]Drawer Front Profiles'!$D24-0)&gt;=0,"Look B,C,D,F &amp; G","No")</f>
        <v>Look B,C,D,F &amp; G</v>
      </c>
      <c r="BD24" s="131" t="str">
        <f>IF(('[1]Drawer Front Profiles'!$D24-21.81250146)&gt;=0,"Look B,C,D,F &amp; G","No")</f>
        <v>No</v>
      </c>
      <c r="BE24" s="131" t="str">
        <f>IF(('[1]Drawer Front Profiles'!$D24-9.1352216)&gt;=0,"Look B,C,D,F &amp; G","No")</f>
        <v>Look B,C,D,F &amp; G</v>
      </c>
      <c r="BF24" s="131" t="str">
        <f>IF(('[1]Drawer Front Profiles'!$D24-9.1352216)&gt;=0,"Look B,C,D,F &amp; G","No")</f>
        <v>Look B,C,D,F &amp; G</v>
      </c>
      <c r="BG24" s="131" t="str">
        <f>IF(('[1]Drawer Front Profiles'!$D24-21.81250292)&gt;=0,"Look B,C,D,F &amp; G","No")</f>
        <v>No</v>
      </c>
      <c r="BH24" s="131" t="str">
        <f>IF(('[1]Drawer Front Profiles'!$D24-21.81252021)&gt;=0,"Look B,C,D,F &amp; G","No")</f>
        <v>No</v>
      </c>
      <c r="BI24" s="131" t="str">
        <f>IF(('[1]Drawer Front Profiles'!$D24-7.525)&gt;=0,"Look B,C,D,F &amp; G","No")</f>
        <v>Look B,C,D,F &amp; G</v>
      </c>
    </row>
    <row r="25" spans="1:61" ht="15.75" customHeight="1" thickBot="1" x14ac:dyDescent="0.3">
      <c r="A25" s="127" t="str">
        <f>IF('[1]Drawer Front Profiles'!$A25&lt;&gt;"",'[1]Drawer Front Profiles'!$A25,"")</f>
        <v>N/A</v>
      </c>
      <c r="B25" s="127" t="str">
        <f>IF('[1]Drawer Front Profiles'!$B25&lt;&gt;"",'[1]Drawer Front Profiles'!$B25,"")</f>
        <v>304-19RP</v>
      </c>
      <c r="C25" s="128" t="str">
        <f>IF(('[1]Drawer Front Profiles'!$D25-0)&gt;=0,"Look B,C,D,F &amp; G","No")</f>
        <v>Look B,C,D,F &amp; G</v>
      </c>
      <c r="D25" s="129" t="str">
        <f>IF(('[1]Drawer Front Profiles'!$D25-0)&gt;=0,"Look B,C,D,F &amp; G","No")</f>
        <v>Look B,C,D,F &amp; G</v>
      </c>
      <c r="E25" s="129" t="str">
        <f>IF(('[1]Drawer Front Profiles'!$D25-2.6439654)&gt;=0,"Look B,C,D,F &amp; G","No")</f>
        <v>No</v>
      </c>
      <c r="F25" s="129" t="str">
        <f>IF(('[1]Drawer Front Profiles'!$D25-6.5903696)&gt;=0,"Look B,C,D,F &amp; G","No")</f>
        <v>No</v>
      </c>
      <c r="G25" s="129" t="str">
        <f>IF(('[1]Drawer Front Profiles'!$D25-15.46250146)&gt;=0,"Look C,D &amp; G","No")</f>
        <v>No</v>
      </c>
      <c r="H25" s="129" t="str">
        <f>IF(('[1]Drawer Front Profiles'!$D25-9.34404481)&gt;=0,"Look B,C,D &amp; G","No")</f>
        <v>No</v>
      </c>
      <c r="I25" s="129" t="str">
        <f>IF(('[1]Drawer Front Profiles'!$D25-0)&gt;=0,"Look B,C,D,F &amp; G","No")</f>
        <v>Look B,C,D,F &amp; G</v>
      </c>
      <c r="J25" s="129" t="str">
        <f>IF(('[1]Drawer Front Profiles'!$D25-1.99442068)&gt;=0,"Look B,C,D,F &amp; G","No")</f>
        <v>No</v>
      </c>
      <c r="K25" s="129" t="str">
        <f>IF(('[1]Drawer Front Profiles'!$D25-15.75471398)&gt;=0,"Look C,D &amp; G","No")</f>
        <v>No</v>
      </c>
      <c r="L25" s="129" t="str">
        <f>IF(('[1]Drawer Front Profiles'!$D25-14.02090435)&gt;=0,"Look C,D &amp; G","No")</f>
        <v>No</v>
      </c>
      <c r="M25" s="129" t="str">
        <f>IF(('[1]Drawer Front Profiles'!$D25-18.41250064)&gt;=0,"Look C,D &amp; G","No")</f>
        <v>No</v>
      </c>
      <c r="N25" s="129" t="str">
        <f>IF(('[1]Drawer Front Profiles'!$D25-0)&gt;=0,"Look B,C,D &amp; G","No")</f>
        <v>Look B,C,D &amp; G</v>
      </c>
      <c r="O25" s="129" t="str">
        <f>IF(('[1]Drawer Front Profiles'!$D25-3.04396498)&gt;=0,"Look B,C,D &amp; G","No")</f>
        <v>No</v>
      </c>
      <c r="P25" s="129" t="str">
        <f>IF(('[1]Drawer Front Profiles'!$D25-18.64135815)&gt;=0,"Look C,D &amp; G","No")</f>
        <v>No</v>
      </c>
      <c r="Q25" s="129" t="str">
        <f>IF(('[1]Drawer Front Profiles'!$D25-16.84645805)&gt;=0,"Look C,D &amp; G","No")</f>
        <v>No</v>
      </c>
      <c r="R25" s="130" t="str">
        <f>IF(('[1]Drawer Front Profiles'!$D25-15.46250146)&gt;=0,"Look B,C,D &amp; G","No")</f>
        <v>No</v>
      </c>
      <c r="S25" s="129" t="str">
        <f>IF(('[1]Drawer Front Profiles'!$D25-27.94954481)&gt;=0,"Look C,D &amp; G","No")</f>
        <v>No</v>
      </c>
      <c r="T25" s="129" t="str">
        <f>IF(('[1]Drawer Front Profiles'!$D25-18.64404399)&gt;=0,"Look C,D &amp; G","No")</f>
        <v>No</v>
      </c>
      <c r="U25" s="130" t="str">
        <f>IF(('[1]Drawer Front Profiles'!$D25-0)&gt;=0,"Look B,C,D &amp; G","No")</f>
        <v>Look B,C,D &amp; G</v>
      </c>
      <c r="V25" s="130" t="str">
        <f>IF(('[1]Drawer Front Profiles'!$D25-8.58589172)&gt;=0,"Look B,C,D &amp; G","No")</f>
        <v>No</v>
      </c>
      <c r="W25" s="129" t="str">
        <f>IF(('[1]Drawer Front Profiles'!$D25-0)&gt;=0,"Look B,C,D,F &amp; G","No")</f>
        <v>Look B,C,D,F &amp; G</v>
      </c>
      <c r="X25" s="129" t="str">
        <f>IF(('[1]Drawer Front Profiles'!$D25-2.64403281)&gt;=0,"Look C,D &amp; G","No")</f>
        <v>No</v>
      </c>
      <c r="Y25" s="130" t="str">
        <f>IF(('[1]Drawer Front Profiles'!$D25-9.07032804)&gt;=0,"Look C,D &amp; G","No")</f>
        <v>No</v>
      </c>
      <c r="Z25" s="130" t="str">
        <f>IF(('[1]Drawer Front Profiles'!$D25-15.46250146)&gt;=0,"Look C,D &amp; G","No")</f>
        <v>No</v>
      </c>
      <c r="AA25" s="130" t="str">
        <f>IF(('[1]Drawer Front Profiles'!$D25-15.69403715)&gt;=0,"Look B,C,D &amp; G","No")</f>
        <v>No</v>
      </c>
      <c r="AB25" s="130" t="str">
        <f>IF(('[1]Drawer Front Profiles'!$D25-9.07032804)&gt;=0,"Look B,C,D,F &amp; G","No")</f>
        <v>No</v>
      </c>
      <c r="AC25" s="129" t="str">
        <f>IF(('[1]Drawer Front Profiles'!$D25-14.02090435)&gt;=0,"Look B,C,D &amp; G","No")</f>
        <v>No</v>
      </c>
      <c r="AD25" s="131" t="str">
        <f>IF(('[1]Drawer Front Profiles'!$D25-0)&gt;=0,"Look B,C,D,F &amp; G","No")</f>
        <v>Look B,C,D,F &amp; G</v>
      </c>
      <c r="AE25" s="129" t="str">
        <f>IF(('[1]Drawer Front Profiles'!$D25-6.35954126)&gt;=0,"Look B,C,D &amp; G","No")</f>
        <v>No</v>
      </c>
      <c r="AF25" s="131" t="str">
        <f>IF(('[1]Drawer Front Profiles'!$D25-19.68205639)&gt;=0,"Look B,C,D,F &amp; G","No")</f>
        <v>No</v>
      </c>
      <c r="AG25" s="131" t="str">
        <f>IF(('[1]Drawer Front Profiles'!$D25-15.69404481)&gt;=0,"Look B,C,D,F &amp; G","No")</f>
        <v>No</v>
      </c>
      <c r="AH25" s="131" t="str">
        <f>IF(('[1]Drawer Front Profiles'!$D25-0)&gt;=0,"Look B,C,D,F &amp; G","No")</f>
        <v>Look B,C,D,F &amp; G</v>
      </c>
      <c r="AI25" s="131" t="str">
        <f>IF(('[1]Drawer Front Profiles'!$D25-18.63750146)&gt;=0,"Look B,C,D,F &amp; G","No")</f>
        <v>No</v>
      </c>
      <c r="AJ25" s="131" t="str">
        <f>IF(('[1]Drawer Front Profiles'!$D25-7.75654335)&gt;=0,"Look B,C,D,F &amp; G","No")</f>
        <v>No</v>
      </c>
      <c r="AK25" s="131" t="str">
        <f>IF(('[1]Drawer Front Profiles'!$D25-12.2875)&gt;=0,"Look B,C,D,F &amp; G","No")</f>
        <v>No</v>
      </c>
      <c r="AL25" s="131" t="str">
        <f>IF(('[1]Drawer Front Profiles'!$D25-2.64403281)&gt;=0,"Look B,C,D,F &amp; G","No")</f>
        <v>No</v>
      </c>
      <c r="AM25" s="131" t="str">
        <f>IF(('[1]Drawer Front Profiles'!$D25-0)&gt;=0,"Look B,C,D,F &amp; G","No")</f>
        <v>Look B,C,D,F &amp; G</v>
      </c>
      <c r="AN25" s="131" t="str">
        <f>IF(('[1]Drawer Front Profiles'!$D25-0)&gt;=0,"Look B,C,D,F &amp; G","No")</f>
        <v>Look B,C,D,F &amp; G</v>
      </c>
      <c r="AO25" s="131" t="str">
        <f>IF(('[1]Drawer Front Profiles'!$D25-2.64403281)&gt;=0,"Look B,C,D,F &amp; G","No")</f>
        <v>No</v>
      </c>
      <c r="AP25" s="131" t="str">
        <f>IF(('[1]Drawer Front Profiles'!$D25-6.5903696)&gt;=0,"Look B,C,D,F &amp; G","No")</f>
        <v>No</v>
      </c>
      <c r="AQ25" s="131" t="str">
        <f>IF(('[1]Drawer Front Profiles'!$D25-0)&gt;=0,"Look B,C,D,F &amp; G","No")</f>
        <v>Look B,C,D,F &amp; G</v>
      </c>
      <c r="AR25" s="131" t="str">
        <f>IF(('[1]Drawer Front Profiles'!$D25-1.99442068)&gt;=0,"Look B,C,D,F &amp; G","No")</f>
        <v>No</v>
      </c>
      <c r="AS25" s="131" t="str">
        <f>IF(('[1]Drawer Front Profiles'!$D25-0)&gt;=0,"Look B,C,D,F &amp; G","No")</f>
        <v>Look B,C,D,F &amp; G</v>
      </c>
      <c r="AT25" s="131" t="str">
        <f>IF(('[1]Drawer Front Profiles'!$D25-9.07032804)&gt;=0,"Look B,C,D,F &amp; G","No")</f>
        <v>No</v>
      </c>
      <c r="AU25" s="131" t="str">
        <f>IF(('[1]Drawer Front Profiles'!$D25-0)&gt;=0,"Look B,C,D,F &amp; G","No")</f>
        <v>Look B,C,D,F &amp; G</v>
      </c>
      <c r="AV25" s="131" t="str">
        <f>IF(('[1]Drawer Front Profiles'!$D25-0)&gt;=0,"Look B,C,D,F &amp; G","No")</f>
        <v>Look B,C,D,F &amp; G</v>
      </c>
      <c r="AW25" s="131" t="str">
        <f>IF(('[1]Drawer Front Profiles'!$D25-18.86904481)&gt;=0,"Look B,C,D,F &amp; G","No")</f>
        <v>No</v>
      </c>
      <c r="AX25" s="131" t="str">
        <f>IF(('[1]Drawer Front Profiles'!$D25-7.75654335)&gt;=0,"Look B,C,D,F &amp; G","No")</f>
        <v>No</v>
      </c>
      <c r="AY25" s="131" t="str">
        <f>IF(('[1]Drawer Front Profiles'!$D25-17.28154481)&gt;=0,"Look B,C,D,F &amp; G","No")</f>
        <v>No</v>
      </c>
      <c r="AZ25" s="131" t="str">
        <f>IF(('[1]Drawer Front Profiles'!$D25-18.6375)&gt;=0,"Look B,C,D,F &amp; G","No")</f>
        <v>No</v>
      </c>
      <c r="BA25" s="131" t="str">
        <f>IF(('[1]Drawer Front Profiles'!$D25-9.34404)&gt;=0,"Look B,C,D,F &amp; G","No")</f>
        <v>No</v>
      </c>
      <c r="BB25" s="131" t="str">
        <f>IF(('[1]Drawer Front Profiles'!$D25-28.1625)&gt;=0,"Look B,C,D,F &amp; G","No")</f>
        <v>No</v>
      </c>
      <c r="BC25" s="131" t="str">
        <f>IF(('[1]Drawer Front Profiles'!$D25-0)&gt;=0,"Look B,C,D,F &amp; G","No")</f>
        <v>Look B,C,D,F &amp; G</v>
      </c>
      <c r="BD25" s="131" t="str">
        <f>IF(('[1]Drawer Front Profiles'!$D25-21.81250146)&gt;=0,"Look B,C,D,F &amp; G","No")</f>
        <v>No</v>
      </c>
      <c r="BE25" s="131" t="str">
        <f>IF(('[1]Drawer Front Profiles'!$D25-9.1352216)&gt;=0,"Look B,C,D,F &amp; G","No")</f>
        <v>No</v>
      </c>
      <c r="BF25" s="131" t="str">
        <f>IF(('[1]Drawer Front Profiles'!$D25-9.1352216)&gt;=0,"Look B,C,D,F &amp; G","No")</f>
        <v>No</v>
      </c>
      <c r="BG25" s="131" t="str">
        <f>IF(('[1]Drawer Front Profiles'!$D25-21.81250292)&gt;=0,"Look B,C,D,F &amp; G","No")</f>
        <v>No</v>
      </c>
      <c r="BH25" s="131" t="str">
        <f>IF(('[1]Drawer Front Profiles'!$D25-21.81252021)&gt;=0,"Look B,C,D,F &amp; G","No")</f>
        <v>No</v>
      </c>
      <c r="BI25" s="131" t="str">
        <f>IF(('[1]Drawer Front Profiles'!$D25-7.525)&gt;=0,"Look B,C,D,F &amp; G","No")</f>
        <v>No</v>
      </c>
    </row>
    <row r="26" spans="1:61" ht="15.75" customHeight="1" thickBot="1" x14ac:dyDescent="0.3">
      <c r="A26" s="14" t="str">
        <f>IF('[1]Drawer Front Profiles'!$A26&lt;&gt;"",'[1]Drawer Front Profiles'!$A26,"")</f>
        <v>228RP</v>
      </c>
      <c r="B26" s="14" t="str">
        <f>IF('[1]Drawer Front Profiles'!$B26&lt;&gt;"",'[1]Drawer Front Profiles'!$B26,"")</f>
        <v>304-25RP</v>
      </c>
      <c r="C26" s="73" t="str">
        <f>IF(('[1]Drawer Front Profiles'!$D26-0)&gt;=0,"Look B,C,D,F &amp; G","No")</f>
        <v>Look B,C,D,F &amp; G</v>
      </c>
      <c r="D26" s="74" t="str">
        <f>IF(('[1]Drawer Front Profiles'!$D26-0)&gt;=0,"Look B,C,D,F &amp; G","No")</f>
        <v>Look B,C,D,F &amp; G</v>
      </c>
      <c r="E26" s="74" t="str">
        <f>IF(('[1]Drawer Front Profiles'!$D26-2.6439654)&gt;=0,"Look B,C,D,F &amp; G","No")</f>
        <v>No</v>
      </c>
      <c r="F26" s="74" t="str">
        <f>IF(('[1]Drawer Front Profiles'!$D26-6.5903696)&gt;=0,"Look B,C,D,F &amp; G","No")</f>
        <v>No</v>
      </c>
      <c r="G26" s="74" t="str">
        <f>IF(('[1]Drawer Front Profiles'!$D26-15.46250146)&gt;=0,"Look C,D &amp; G","No")</f>
        <v>No</v>
      </c>
      <c r="H26" s="74" t="str">
        <f>IF(('[1]Drawer Front Profiles'!$D26-9.34404481)&gt;=0,"Look B,C,D &amp; G","No")</f>
        <v>No</v>
      </c>
      <c r="I26" s="74" t="str">
        <f>IF(('[1]Drawer Front Profiles'!$D26-0)&gt;=0,"Look B,C,D,F &amp; G","No")</f>
        <v>Look B,C,D,F &amp; G</v>
      </c>
      <c r="J26" s="74" t="str">
        <f>IF(('[1]Drawer Front Profiles'!$D26-1.99442068)&gt;=0,"Look B,C,D,F &amp; G","No")</f>
        <v>No</v>
      </c>
      <c r="K26" s="74" t="str">
        <f>IF(('[1]Drawer Front Profiles'!$D26-15.75471398)&gt;=0,"Look C,D &amp; G","No")</f>
        <v>No</v>
      </c>
      <c r="L26" s="74" t="str">
        <f>IF(('[1]Drawer Front Profiles'!$D26-14.02090435)&gt;=0,"Look C,D &amp; G","No")</f>
        <v>No</v>
      </c>
      <c r="M26" s="74" t="str">
        <f>IF(('[1]Drawer Front Profiles'!$D26-18.41250064)&gt;=0,"Look C,D &amp; G","No")</f>
        <v>No</v>
      </c>
      <c r="N26" s="74" t="str">
        <f>IF(('[1]Drawer Front Profiles'!$D26-0)&gt;=0,"Look B,C,D &amp; G","No")</f>
        <v>Look B,C,D &amp; G</v>
      </c>
      <c r="O26" s="74" t="str">
        <f>IF(('[1]Drawer Front Profiles'!$D26-3.04396498)&gt;=0,"Look B,C,D &amp; G","No")</f>
        <v>No</v>
      </c>
      <c r="P26" s="74" t="str">
        <f>IF(('[1]Drawer Front Profiles'!$D26-18.64135815)&gt;=0,"Look C,D &amp; G","No")</f>
        <v>No</v>
      </c>
      <c r="Q26" s="74" t="str">
        <f>IF(('[1]Drawer Front Profiles'!$D26-16.84645805)&gt;=0,"Look C,D &amp; G","No")</f>
        <v>No</v>
      </c>
      <c r="R26" s="75" t="str">
        <f>IF(('[1]Drawer Front Profiles'!$D26-15.46250146)&gt;=0,"Look B,C,D &amp; G","No")</f>
        <v>No</v>
      </c>
      <c r="S26" s="74" t="str">
        <f>IF(('[1]Drawer Front Profiles'!$D26-27.94954481)&gt;=0,"Look C,D &amp; G","No")</f>
        <v>No</v>
      </c>
      <c r="T26" s="74" t="str">
        <f>IF(('[1]Drawer Front Profiles'!$D26-18.64404399)&gt;=0,"Look C,D &amp; G","No")</f>
        <v>No</v>
      </c>
      <c r="U26" s="75" t="str">
        <f>IF(('[1]Drawer Front Profiles'!$D26-0)&gt;=0,"Look B,C,D &amp; G","No")</f>
        <v>Look B,C,D &amp; G</v>
      </c>
      <c r="V26" s="75" t="str">
        <f>IF(('[1]Drawer Front Profiles'!$D26-8.58589172)&gt;=0,"Look B,C,D &amp; G","No")</f>
        <v>No</v>
      </c>
      <c r="W26" s="74" t="str">
        <f>IF(('[1]Drawer Front Profiles'!$D26-0)&gt;=0,"Look B,C,D,F &amp; G","No")</f>
        <v>Look B,C,D,F &amp; G</v>
      </c>
      <c r="X26" s="74" t="str">
        <f>IF(('[1]Drawer Front Profiles'!$D26-2.64403281)&gt;=0,"Look C,D &amp; G","No")</f>
        <v>No</v>
      </c>
      <c r="Y26" s="75" t="str">
        <f>IF(('[1]Drawer Front Profiles'!$D26-9.07032804)&gt;=0,"Look C,D &amp; G","No")</f>
        <v>No</v>
      </c>
      <c r="Z26" s="75" t="str">
        <f>IF(('[1]Drawer Front Profiles'!$D26-15.46250146)&gt;=0,"Look C,D &amp; G","No")</f>
        <v>No</v>
      </c>
      <c r="AA26" s="75" t="str">
        <f>IF(('[1]Drawer Front Profiles'!$D26-15.69403715)&gt;=0,"Look B,C,D &amp; G","No")</f>
        <v>No</v>
      </c>
      <c r="AB26" s="75" t="str">
        <f>IF(('[1]Drawer Front Profiles'!$D26-9.07032804)&gt;=0,"Look B,C,D,F &amp; G","No")</f>
        <v>No</v>
      </c>
      <c r="AC26" s="74" t="str">
        <f>IF(('[1]Drawer Front Profiles'!$D26-14.02090435)&gt;=0,"Look B,C,D &amp; G","No")</f>
        <v>No</v>
      </c>
      <c r="AD26" s="76" t="str">
        <f>IF(('[1]Drawer Front Profiles'!$D26-0)&gt;=0,"Look B,C,D,F &amp; G","No")</f>
        <v>Look B,C,D,F &amp; G</v>
      </c>
      <c r="AE26" s="74" t="str">
        <f>IF(('[1]Drawer Front Profiles'!$D26-6.35954126)&gt;=0,"Look B,C,D &amp; G","No")</f>
        <v>No</v>
      </c>
      <c r="AF26" s="76" t="str">
        <f>IF(('[1]Drawer Front Profiles'!$D26-19.68205639)&gt;=0,"Look B,C,D,F &amp; G","No")</f>
        <v>No</v>
      </c>
      <c r="AG26" s="76" t="str">
        <f>IF(('[1]Drawer Front Profiles'!$D26-15.69404481)&gt;=0,"Look B,C,D,F &amp; G","No")</f>
        <v>No</v>
      </c>
      <c r="AH26" s="76" t="str">
        <f>IF(('[1]Drawer Front Profiles'!$D26-0)&gt;=0,"Look B,C,D,F &amp; G","No")</f>
        <v>Look B,C,D,F &amp; G</v>
      </c>
      <c r="AI26" s="76" t="str">
        <f>IF(('[1]Drawer Front Profiles'!$D26-18.63750146)&gt;=0,"Look B,C,D,F &amp; G","No")</f>
        <v>No</v>
      </c>
      <c r="AJ26" s="76" t="str">
        <f>IF(('[1]Drawer Front Profiles'!$D26-7.75654335)&gt;=0,"Look B,C,D,F &amp; G","No")</f>
        <v>No</v>
      </c>
      <c r="AK26" s="76" t="str">
        <f>IF(('[1]Drawer Front Profiles'!$D26-12.2875)&gt;=0,"Look B,C,D,F &amp; G","No")</f>
        <v>No</v>
      </c>
      <c r="AL26" s="76" t="str">
        <f>IF(('[1]Drawer Front Profiles'!$D26-2.64403281)&gt;=0,"Look B,C,D,F &amp; G","No")</f>
        <v>No</v>
      </c>
      <c r="AM26" s="76" t="str">
        <f>IF(('[1]Drawer Front Profiles'!$D26-0)&gt;=0,"Look B,C,D,F &amp; G","No")</f>
        <v>Look B,C,D,F &amp; G</v>
      </c>
      <c r="AN26" s="76" t="str">
        <f>IF(('[1]Drawer Front Profiles'!$D26-0)&gt;=0,"Look B,C,D,F &amp; G","No")</f>
        <v>Look B,C,D,F &amp; G</v>
      </c>
      <c r="AO26" s="76" t="str">
        <f>IF(('[1]Drawer Front Profiles'!$D26-2.64403281)&gt;=0,"Look B,C,D,F &amp; G","No")</f>
        <v>No</v>
      </c>
      <c r="AP26" s="76" t="str">
        <f>IF(('[1]Drawer Front Profiles'!$D26-6.5903696)&gt;=0,"Look B,C,D,F &amp; G","No")</f>
        <v>No</v>
      </c>
      <c r="AQ26" s="76" t="str">
        <f>IF(('[1]Drawer Front Profiles'!$D26-0)&gt;=0,"Look B,C,D,F &amp; G","No")</f>
        <v>Look B,C,D,F &amp; G</v>
      </c>
      <c r="AR26" s="76" t="str">
        <f>IF(('[1]Drawer Front Profiles'!$D26-1.99442068)&gt;=0,"Look B,C,D,F &amp; G","No")</f>
        <v>No</v>
      </c>
      <c r="AS26" s="76" t="str">
        <f>IF(('[1]Drawer Front Profiles'!$D26-0)&gt;=0,"Look B,C,D,F &amp; G","No")</f>
        <v>Look B,C,D,F &amp; G</v>
      </c>
      <c r="AT26" s="76" t="str">
        <f>IF(('[1]Drawer Front Profiles'!$D26-9.07032804)&gt;=0,"Look B,C,D,F &amp; G","No")</f>
        <v>No</v>
      </c>
      <c r="AU26" s="76" t="str">
        <f>IF(('[1]Drawer Front Profiles'!$D26-0)&gt;=0,"Look B,C,D,F &amp; G","No")</f>
        <v>Look B,C,D,F &amp; G</v>
      </c>
      <c r="AV26" s="76" t="str">
        <f>IF(('[1]Drawer Front Profiles'!$D26-0)&gt;=0,"Look B,C,D,F &amp; G","No")</f>
        <v>Look B,C,D,F &amp; G</v>
      </c>
      <c r="AW26" s="76" t="str">
        <f>IF(('[1]Drawer Front Profiles'!$D26-18.86904481)&gt;=0,"Look B,C,D,F &amp; G","No")</f>
        <v>No</v>
      </c>
      <c r="AX26" s="76" t="str">
        <f>IF(('[1]Drawer Front Profiles'!$D26-7.75654335)&gt;=0,"Look B,C,D,F &amp; G","No")</f>
        <v>No</v>
      </c>
      <c r="AY26" s="76" t="str">
        <f>IF(('[1]Drawer Front Profiles'!$D26-17.28154481)&gt;=0,"Look B,C,D,F &amp; G","No")</f>
        <v>No</v>
      </c>
      <c r="AZ26" s="76" t="str">
        <f>IF(('[1]Drawer Front Profiles'!$D26-18.6375)&gt;=0,"Look B,C,D,F &amp; G","No")</f>
        <v>No</v>
      </c>
      <c r="BA26" s="76" t="str">
        <f>IF(('[1]Drawer Front Profiles'!$D26-9.34404)&gt;=0,"Look B,C,D,F &amp; G","No")</f>
        <v>No</v>
      </c>
      <c r="BB26" s="76" t="str">
        <f>IF(('[1]Drawer Front Profiles'!$D26-28.1625)&gt;=0,"Look B,C,D,F &amp; G","No")</f>
        <v>No</v>
      </c>
      <c r="BC26" s="76" t="str">
        <f>IF(('[1]Drawer Front Profiles'!$D26-0)&gt;=0,"Look B,C,D,F &amp; G","No")</f>
        <v>Look B,C,D,F &amp; G</v>
      </c>
      <c r="BD26" s="76" t="str">
        <f>IF(('[1]Drawer Front Profiles'!$D26-21.81250146)&gt;=0,"Look B,C,D,F &amp; G","No")</f>
        <v>No</v>
      </c>
      <c r="BE26" s="76" t="str">
        <f>IF(('[1]Drawer Front Profiles'!$D26-9.1352216)&gt;=0,"Look B,C,D,F &amp; G","No")</f>
        <v>No</v>
      </c>
      <c r="BF26" s="76" t="str">
        <f>IF(('[1]Drawer Front Profiles'!$D26-9.1352216)&gt;=0,"Look B,C,D,F &amp; G","No")</f>
        <v>No</v>
      </c>
      <c r="BG26" s="76" t="str">
        <f>IF(('[1]Drawer Front Profiles'!$D26-21.81250292)&gt;=0,"Look B,C,D,F &amp; G","No")</f>
        <v>No</v>
      </c>
      <c r="BH26" s="76" t="str">
        <f>IF(('[1]Drawer Front Profiles'!$D26-21.81252021)&gt;=0,"Look B,C,D,F &amp; G","No")</f>
        <v>No</v>
      </c>
      <c r="BI26" s="76" t="str">
        <f>IF(('[1]Drawer Front Profiles'!$D26-7.525)&gt;=0,"Look B,C,D,F &amp; G","No")</f>
        <v>No</v>
      </c>
    </row>
    <row r="27" spans="1:61" ht="15.75" customHeight="1" thickBot="1" x14ac:dyDescent="0.3">
      <c r="A27" s="14" t="str">
        <f>IF('[1]Drawer Front Profiles'!$A27&lt;&gt;"",'[1]Drawer Front Profiles'!$A27,"")</f>
        <v>227RP</v>
      </c>
      <c r="B27" s="14" t="str">
        <f>IF('[1]Drawer Front Profiles'!$B27&lt;&gt;"",'[1]Drawer Front Profiles'!$B27,"")</f>
        <v>304-32RP</v>
      </c>
      <c r="C27" s="73" t="str">
        <f>IF(('[1]Drawer Front Profiles'!$D27-0)&gt;=0,"Look B,C,D,F &amp; G","No")</f>
        <v>Look B,C,D,F &amp; G</v>
      </c>
      <c r="D27" s="74" t="str">
        <f>IF(('[1]Drawer Front Profiles'!$D27-0)&gt;=0,"Look B,C,D,F &amp; G","No")</f>
        <v>Look B,C,D,F &amp; G</v>
      </c>
      <c r="E27" s="74" t="str">
        <f>IF(('[1]Drawer Front Profiles'!$D27-2.6439654)&gt;=0,"Look B,C,D,F &amp; G","No")</f>
        <v>No</v>
      </c>
      <c r="F27" s="74" t="str">
        <f>IF(('[1]Drawer Front Profiles'!$D27-6.5903696)&gt;=0,"Look B,C,D,F &amp; G","No")</f>
        <v>No</v>
      </c>
      <c r="G27" s="74" t="str">
        <f>IF(('[1]Drawer Front Profiles'!$D27-15.46250146)&gt;=0,"Look C,D &amp; G","No")</f>
        <v>No</v>
      </c>
      <c r="H27" s="74" t="str">
        <f>IF(('[1]Drawer Front Profiles'!$D27-9.34404481)&gt;=0,"Look B,C,D &amp; G","No")</f>
        <v>No</v>
      </c>
      <c r="I27" s="74" t="str">
        <f>IF(('[1]Drawer Front Profiles'!$D27-0)&gt;=0,"Look B,C,D,F &amp; G","No")</f>
        <v>Look B,C,D,F &amp; G</v>
      </c>
      <c r="J27" s="74" t="str">
        <f>IF(('[1]Drawer Front Profiles'!$D27-1.99442068)&gt;=0,"Look B,C,D,F &amp; G","No")</f>
        <v>No</v>
      </c>
      <c r="K27" s="74" t="str">
        <f>IF(('[1]Drawer Front Profiles'!$D27-15.75471398)&gt;=0,"Look C,D &amp; G","No")</f>
        <v>No</v>
      </c>
      <c r="L27" s="74" t="str">
        <f>IF(('[1]Drawer Front Profiles'!$D27-14.02090435)&gt;=0,"Look C,D &amp; G","No")</f>
        <v>No</v>
      </c>
      <c r="M27" s="74" t="str">
        <f>IF(('[1]Drawer Front Profiles'!$D27-18.41250064)&gt;=0,"Look C,D &amp; G","No")</f>
        <v>No</v>
      </c>
      <c r="N27" s="74" t="str">
        <f>IF(('[1]Drawer Front Profiles'!$D27-0)&gt;=0,"Look B,C,D &amp; G","No")</f>
        <v>Look B,C,D &amp; G</v>
      </c>
      <c r="O27" s="74" t="str">
        <f>IF(('[1]Drawer Front Profiles'!$D27-3.04396498)&gt;=0,"Look B,C,D &amp; G","No")</f>
        <v>No</v>
      </c>
      <c r="P27" s="74" t="str">
        <f>IF(('[1]Drawer Front Profiles'!$D27-18.64135815)&gt;=0,"Look C,D &amp; G","No")</f>
        <v>No</v>
      </c>
      <c r="Q27" s="74" t="str">
        <f>IF(('[1]Drawer Front Profiles'!$D27-16.84645805)&gt;=0,"Look C,D &amp; G","No")</f>
        <v>No</v>
      </c>
      <c r="R27" s="75" t="str">
        <f>IF(('[1]Drawer Front Profiles'!$D27-15.46250146)&gt;=0,"Look B,C,D &amp; G","No")</f>
        <v>No</v>
      </c>
      <c r="S27" s="74" t="str">
        <f>IF(('[1]Drawer Front Profiles'!$D27-27.94954481)&gt;=0,"Look C,D &amp; G","No")</f>
        <v>No</v>
      </c>
      <c r="T27" s="74" t="str">
        <f>IF(('[1]Drawer Front Profiles'!$D27-18.64404399)&gt;=0,"Look C,D &amp; G","No")</f>
        <v>No</v>
      </c>
      <c r="U27" s="75" t="str">
        <f>IF(('[1]Drawer Front Profiles'!$D27-0)&gt;=0,"Look B,C,D &amp; G","No")</f>
        <v>Look B,C,D &amp; G</v>
      </c>
      <c r="V27" s="75" t="str">
        <f>IF(('[1]Drawer Front Profiles'!$D27-8.58589172)&gt;=0,"Look B,C,D &amp; G","No")</f>
        <v>No</v>
      </c>
      <c r="W27" s="74" t="str">
        <f>IF(('[1]Drawer Front Profiles'!$D27-0)&gt;=0,"Look B,C,D,F &amp; G","No")</f>
        <v>Look B,C,D,F &amp; G</v>
      </c>
      <c r="X27" s="74" t="str">
        <f>IF(('[1]Drawer Front Profiles'!$D27-2.64403281)&gt;=0,"Look C,D &amp; G","No")</f>
        <v>No</v>
      </c>
      <c r="Y27" s="75" t="str">
        <f>IF(('[1]Drawer Front Profiles'!$D27-9.07032804)&gt;=0,"Look C,D &amp; G","No")</f>
        <v>No</v>
      </c>
      <c r="Z27" s="75" t="str">
        <f>IF(('[1]Drawer Front Profiles'!$D27-15.46250146)&gt;=0,"Look C,D &amp; G","No")</f>
        <v>No</v>
      </c>
      <c r="AA27" s="75" t="str">
        <f>IF(('[1]Drawer Front Profiles'!$D27-15.69403715)&gt;=0,"Look B,C,D &amp; G","No")</f>
        <v>No</v>
      </c>
      <c r="AB27" s="75" t="str">
        <f>IF(('[1]Drawer Front Profiles'!$D27-9.07032804)&gt;=0,"Look B,C,D,F &amp; G","No")</f>
        <v>No</v>
      </c>
      <c r="AC27" s="74" t="str">
        <f>IF(('[1]Drawer Front Profiles'!$D27-14.02090435)&gt;=0,"Look B,C,D &amp; G","No")</f>
        <v>No</v>
      </c>
      <c r="AD27" s="76" t="str">
        <f>IF(('[1]Drawer Front Profiles'!$D27-0)&gt;=0,"Look B,C,D,F &amp; G","No")</f>
        <v>Look B,C,D,F &amp; G</v>
      </c>
      <c r="AE27" s="74" t="str">
        <f>IF(('[1]Drawer Front Profiles'!$D27-6.35954126)&gt;=0,"Look B,C,D &amp; G","No")</f>
        <v>No</v>
      </c>
      <c r="AF27" s="76" t="str">
        <f>IF(('[1]Drawer Front Profiles'!$D27-19.68205639)&gt;=0,"Look B,C,D,F &amp; G","No")</f>
        <v>No</v>
      </c>
      <c r="AG27" s="76" t="str">
        <f>IF(('[1]Drawer Front Profiles'!$D27-15.69404481)&gt;=0,"Look B,C,D,F &amp; G","No")</f>
        <v>No</v>
      </c>
      <c r="AH27" s="76" t="str">
        <f>IF(('[1]Drawer Front Profiles'!$D27-0)&gt;=0,"Look B,C,D,F &amp; G","No")</f>
        <v>Look B,C,D,F &amp; G</v>
      </c>
      <c r="AI27" s="76" t="str">
        <f>IF(('[1]Drawer Front Profiles'!$D27-18.63750146)&gt;=0,"Look B,C,D,F &amp; G","No")</f>
        <v>No</v>
      </c>
      <c r="AJ27" s="76" t="str">
        <f>IF(('[1]Drawer Front Profiles'!$D27-7.75654335)&gt;=0,"Look B,C,D,F &amp; G","No")</f>
        <v>No</v>
      </c>
      <c r="AK27" s="76" t="str">
        <f>IF(('[1]Drawer Front Profiles'!$D27-12.2875)&gt;=0,"Look B,C,D,F &amp; G","No")</f>
        <v>No</v>
      </c>
      <c r="AL27" s="76" t="str">
        <f>IF(('[1]Drawer Front Profiles'!$D27-2.64403281)&gt;=0,"Look B,C,D,F &amp; G","No")</f>
        <v>No</v>
      </c>
      <c r="AM27" s="76" t="str">
        <f>IF(('[1]Drawer Front Profiles'!$D27-0)&gt;=0,"Look B,C,D,F &amp; G","No")</f>
        <v>Look B,C,D,F &amp; G</v>
      </c>
      <c r="AN27" s="76" t="str">
        <f>IF(('[1]Drawer Front Profiles'!$D27-0)&gt;=0,"Look B,C,D,F &amp; G","No")</f>
        <v>Look B,C,D,F &amp; G</v>
      </c>
      <c r="AO27" s="76" t="str">
        <f>IF(('[1]Drawer Front Profiles'!$D27-2.64403281)&gt;=0,"Look B,C,D,F &amp; G","No")</f>
        <v>No</v>
      </c>
      <c r="AP27" s="76" t="str">
        <f>IF(('[1]Drawer Front Profiles'!$D27-6.5903696)&gt;=0,"Look B,C,D,F &amp; G","No")</f>
        <v>No</v>
      </c>
      <c r="AQ27" s="76" t="str">
        <f>IF(('[1]Drawer Front Profiles'!$D27-0)&gt;=0,"Look B,C,D,F &amp; G","No")</f>
        <v>Look B,C,D,F &amp; G</v>
      </c>
      <c r="AR27" s="76" t="str">
        <f>IF(('[1]Drawer Front Profiles'!$D27-1.99442068)&gt;=0,"Look B,C,D,F &amp; G","No")</f>
        <v>No</v>
      </c>
      <c r="AS27" s="76" t="str">
        <f>IF(('[1]Drawer Front Profiles'!$D27-0)&gt;=0,"Look B,C,D,F &amp; G","No")</f>
        <v>Look B,C,D,F &amp; G</v>
      </c>
      <c r="AT27" s="76" t="str">
        <f>IF(('[1]Drawer Front Profiles'!$D27-9.07032804)&gt;=0,"Look B,C,D,F &amp; G","No")</f>
        <v>No</v>
      </c>
      <c r="AU27" s="76" t="str">
        <f>IF(('[1]Drawer Front Profiles'!$D27-0)&gt;=0,"Look B,C,D,F &amp; G","No")</f>
        <v>Look B,C,D,F &amp; G</v>
      </c>
      <c r="AV27" s="76" t="str">
        <f>IF(('[1]Drawer Front Profiles'!$D27-0)&gt;=0,"Look B,C,D,F &amp; G","No")</f>
        <v>Look B,C,D,F &amp; G</v>
      </c>
      <c r="AW27" s="76" t="str">
        <f>IF(('[1]Drawer Front Profiles'!$D27-18.86904481)&gt;=0,"Look B,C,D,F &amp; G","No")</f>
        <v>No</v>
      </c>
      <c r="AX27" s="76" t="str">
        <f>IF(('[1]Drawer Front Profiles'!$D27-7.75654335)&gt;=0,"Look B,C,D,F &amp; G","No")</f>
        <v>No</v>
      </c>
      <c r="AY27" s="76" t="str">
        <f>IF(('[1]Drawer Front Profiles'!$D27-17.28154481)&gt;=0,"Look B,C,D,F &amp; G","No")</f>
        <v>No</v>
      </c>
      <c r="AZ27" s="76" t="str">
        <f>IF(('[1]Drawer Front Profiles'!$D27-18.6375)&gt;=0,"Look B,C,D,F &amp; G","No")</f>
        <v>No</v>
      </c>
      <c r="BA27" s="76" t="str">
        <f>IF(('[1]Drawer Front Profiles'!$D27-9.34404)&gt;=0,"Look B,C,D,F &amp; G","No")</f>
        <v>No</v>
      </c>
      <c r="BB27" s="76" t="str">
        <f>IF(('[1]Drawer Front Profiles'!$D27-28.1625)&gt;=0,"Look B,C,D,F &amp; G","No")</f>
        <v>No</v>
      </c>
      <c r="BC27" s="76" t="str">
        <f>IF(('[1]Drawer Front Profiles'!$D27-0)&gt;=0,"Look B,C,D,F &amp; G","No")</f>
        <v>Look B,C,D,F &amp; G</v>
      </c>
      <c r="BD27" s="76" t="str">
        <f>IF(('[1]Drawer Front Profiles'!$D27-21.81250146)&gt;=0,"Look B,C,D,F &amp; G","No")</f>
        <v>No</v>
      </c>
      <c r="BE27" s="76" t="str">
        <f>IF(('[1]Drawer Front Profiles'!$D27-9.1352216)&gt;=0,"Look B,C,D,F &amp; G","No")</f>
        <v>No</v>
      </c>
      <c r="BF27" s="76" t="str">
        <f>IF(('[1]Drawer Front Profiles'!$D27-9.1352216)&gt;=0,"Look B,C,D,F &amp; G","No")</f>
        <v>No</v>
      </c>
      <c r="BG27" s="76" t="str">
        <f>IF(('[1]Drawer Front Profiles'!$D27-21.81250292)&gt;=0,"Look B,C,D,F &amp; G","No")</f>
        <v>No</v>
      </c>
      <c r="BH27" s="76" t="str">
        <f>IF(('[1]Drawer Front Profiles'!$D27-21.81252021)&gt;=0,"Look B,C,D,F &amp; G","No")</f>
        <v>No</v>
      </c>
      <c r="BI27" s="76" t="str">
        <f>IF(('[1]Drawer Front Profiles'!$D27-7.525)&gt;=0,"Look B,C,D,F &amp; G","No")</f>
        <v>No</v>
      </c>
    </row>
    <row r="28" spans="1:61" ht="15.75" customHeight="1" thickBot="1" x14ac:dyDescent="0.3">
      <c r="A28" s="14" t="str">
        <f>IF('[1]Drawer Front Profiles'!$A28&lt;&gt;"",'[1]Drawer Front Profiles'!$A28,"")</f>
        <v>236RP</v>
      </c>
      <c r="B28" s="14" t="str">
        <f>IF('[1]Drawer Front Profiles'!$B28&lt;&gt;"",'[1]Drawer Front Profiles'!$B28,"")</f>
        <v>304-38RP</v>
      </c>
      <c r="C28" s="73" t="str">
        <f>IF(('[1]Drawer Front Profiles'!$D28-0)&gt;=0,"Look B,C,D,F &amp; G","No")</f>
        <v>Look B,C,D,F &amp; G</v>
      </c>
      <c r="D28" s="74" t="str">
        <f>IF(('[1]Drawer Front Profiles'!$D28-0)&gt;=0,"Look B,C,D,F &amp; G","No")</f>
        <v>Look B,C,D,F &amp; G</v>
      </c>
      <c r="E28" s="74" t="str">
        <f>IF(('[1]Drawer Front Profiles'!$D28-2.6439654)&gt;=0,"Look B,C,D,F &amp; G","No")</f>
        <v>No</v>
      </c>
      <c r="F28" s="74" t="str">
        <f>IF(('[1]Drawer Front Profiles'!$D28-6.5903696)&gt;=0,"Look B,C,D,F &amp; G","No")</f>
        <v>No</v>
      </c>
      <c r="G28" s="74" t="str">
        <f>IF(('[1]Drawer Front Profiles'!$D28-15.46250146)&gt;=0,"Look C,D &amp; G","No")</f>
        <v>No</v>
      </c>
      <c r="H28" s="74" t="str">
        <f>IF(('[1]Drawer Front Profiles'!$D28-9.34404481)&gt;=0,"Look B,C,D &amp; G","No")</f>
        <v>No</v>
      </c>
      <c r="I28" s="74" t="str">
        <f>IF(('[1]Drawer Front Profiles'!$D28-0)&gt;=0,"Look B,C,D,F &amp; G","No")</f>
        <v>Look B,C,D,F &amp; G</v>
      </c>
      <c r="J28" s="74" t="str">
        <f>IF(('[1]Drawer Front Profiles'!$D28-1.99442068)&gt;=0,"Look B,C,D,F &amp; G","No")</f>
        <v>No</v>
      </c>
      <c r="K28" s="74" t="str">
        <f>IF(('[1]Drawer Front Profiles'!$D28-15.75471398)&gt;=0,"Look C,D &amp; G","No")</f>
        <v>No</v>
      </c>
      <c r="L28" s="74" t="str">
        <f>IF(('[1]Drawer Front Profiles'!$D28-14.02090435)&gt;=0,"Look C,D &amp; G","No")</f>
        <v>No</v>
      </c>
      <c r="M28" s="74" t="str">
        <f>IF(('[1]Drawer Front Profiles'!$D28-18.41250064)&gt;=0,"Look C,D &amp; G","No")</f>
        <v>No</v>
      </c>
      <c r="N28" s="74" t="str">
        <f>IF(('[1]Drawer Front Profiles'!$D28-0)&gt;=0,"Look B,C,D &amp; G","No")</f>
        <v>Look B,C,D &amp; G</v>
      </c>
      <c r="O28" s="74" t="str">
        <f>IF(('[1]Drawer Front Profiles'!$D28-3.04396498)&gt;=0,"Look B,C,D &amp; G","No")</f>
        <v>No</v>
      </c>
      <c r="P28" s="74" t="str">
        <f>IF(('[1]Drawer Front Profiles'!$D28-18.64135815)&gt;=0,"Look C,D &amp; G","No")</f>
        <v>No</v>
      </c>
      <c r="Q28" s="74" t="str">
        <f>IF(('[1]Drawer Front Profiles'!$D28-16.84645805)&gt;=0,"Look C,D &amp; G","No")</f>
        <v>No</v>
      </c>
      <c r="R28" s="75" t="str">
        <f>IF(('[1]Drawer Front Profiles'!$D28-15.46250146)&gt;=0,"Look B,C,D &amp; G","No")</f>
        <v>No</v>
      </c>
      <c r="S28" s="74" t="str">
        <f>IF(('[1]Drawer Front Profiles'!$D28-27.94954481)&gt;=0,"Look C,D &amp; G","No")</f>
        <v>No</v>
      </c>
      <c r="T28" s="74" t="str">
        <f>IF(('[1]Drawer Front Profiles'!$D28-18.64404399)&gt;=0,"Look C,D &amp; G","No")</f>
        <v>No</v>
      </c>
      <c r="U28" s="75" t="str">
        <f>IF(('[1]Drawer Front Profiles'!$D28-0)&gt;=0,"Look B,C,D &amp; G","No")</f>
        <v>Look B,C,D &amp; G</v>
      </c>
      <c r="V28" s="75" t="str">
        <f>IF(('[1]Drawer Front Profiles'!$D28-8.58589172)&gt;=0,"Look B,C,D &amp; G","No")</f>
        <v>No</v>
      </c>
      <c r="W28" s="74" t="str">
        <f>IF(('[1]Drawer Front Profiles'!$D28-0)&gt;=0,"Look B,C,D,F &amp; G","No")</f>
        <v>Look B,C,D,F &amp; G</v>
      </c>
      <c r="X28" s="74" t="str">
        <f>IF(('[1]Drawer Front Profiles'!$D28-2.64403281)&gt;=0,"Look C,D &amp; G","No")</f>
        <v>No</v>
      </c>
      <c r="Y28" s="75" t="str">
        <f>IF(('[1]Drawer Front Profiles'!$D28-9.07032804)&gt;=0,"Look C,D &amp; G","No")</f>
        <v>No</v>
      </c>
      <c r="Z28" s="75" t="str">
        <f>IF(('[1]Drawer Front Profiles'!$D28-15.46250146)&gt;=0,"Look C,D &amp; G","No")</f>
        <v>No</v>
      </c>
      <c r="AA28" s="75" t="str">
        <f>IF(('[1]Drawer Front Profiles'!$D28-15.69403715)&gt;=0,"Look B,C,D &amp; G","No")</f>
        <v>No</v>
      </c>
      <c r="AB28" s="75" t="str">
        <f>IF(('[1]Drawer Front Profiles'!$D28-9.07032804)&gt;=0,"Look B,C,D,F &amp; G","No")</f>
        <v>No</v>
      </c>
      <c r="AC28" s="74" t="str">
        <f>IF(('[1]Drawer Front Profiles'!$D28-14.02090435)&gt;=0,"Look B,C,D &amp; G","No")</f>
        <v>No</v>
      </c>
      <c r="AD28" s="76" t="str">
        <f>IF(('[1]Drawer Front Profiles'!$D28-0)&gt;=0,"Look B,C,D,F &amp; G","No")</f>
        <v>Look B,C,D,F &amp; G</v>
      </c>
      <c r="AE28" s="74" t="str">
        <f>IF(('[1]Drawer Front Profiles'!$D28-6.35954126)&gt;=0,"Look B,C,D &amp; G","No")</f>
        <v>No</v>
      </c>
      <c r="AF28" s="76" t="str">
        <f>IF(('[1]Drawer Front Profiles'!$D28-19.68205639)&gt;=0,"Look B,C,D,F &amp; G","No")</f>
        <v>No</v>
      </c>
      <c r="AG28" s="76" t="str">
        <f>IF(('[1]Drawer Front Profiles'!$D28-15.69404481)&gt;=0,"Look B,C,D,F &amp; G","No")</f>
        <v>No</v>
      </c>
      <c r="AH28" s="76" t="str">
        <f>IF(('[1]Drawer Front Profiles'!$D28-0)&gt;=0,"Look B,C,D,F &amp; G","No")</f>
        <v>Look B,C,D,F &amp; G</v>
      </c>
      <c r="AI28" s="76" t="str">
        <f>IF(('[1]Drawer Front Profiles'!$D28-18.63750146)&gt;=0,"Look B,C,D,F &amp; G","No")</f>
        <v>No</v>
      </c>
      <c r="AJ28" s="76" t="str">
        <f>IF(('[1]Drawer Front Profiles'!$D28-7.75654335)&gt;=0,"Look B,C,D,F &amp; G","No")</f>
        <v>No</v>
      </c>
      <c r="AK28" s="76" t="str">
        <f>IF(('[1]Drawer Front Profiles'!$D28-12.2875)&gt;=0,"Look B,C,D,F &amp; G","No")</f>
        <v>No</v>
      </c>
      <c r="AL28" s="76" t="str">
        <f>IF(('[1]Drawer Front Profiles'!$D28-2.64403281)&gt;=0,"Look B,C,D,F &amp; G","No")</f>
        <v>No</v>
      </c>
      <c r="AM28" s="76" t="str">
        <f>IF(('[1]Drawer Front Profiles'!$D28-0)&gt;=0,"Look B,C,D,F &amp; G","No")</f>
        <v>Look B,C,D,F &amp; G</v>
      </c>
      <c r="AN28" s="76" t="str">
        <f>IF(('[1]Drawer Front Profiles'!$D28-0)&gt;=0,"Look B,C,D,F &amp; G","No")</f>
        <v>Look B,C,D,F &amp; G</v>
      </c>
      <c r="AO28" s="76" t="str">
        <f>IF(('[1]Drawer Front Profiles'!$D28-2.64403281)&gt;=0,"Look B,C,D,F &amp; G","No")</f>
        <v>No</v>
      </c>
      <c r="AP28" s="76" t="str">
        <f>IF(('[1]Drawer Front Profiles'!$D28-6.5903696)&gt;=0,"Look B,C,D,F &amp; G","No")</f>
        <v>No</v>
      </c>
      <c r="AQ28" s="76" t="str">
        <f>IF(('[1]Drawer Front Profiles'!$D28-0)&gt;=0,"Look B,C,D,F &amp; G","No")</f>
        <v>Look B,C,D,F &amp; G</v>
      </c>
      <c r="AR28" s="76" t="str">
        <f>IF(('[1]Drawer Front Profiles'!$D28-1.99442068)&gt;=0,"Look B,C,D,F &amp; G","No")</f>
        <v>No</v>
      </c>
      <c r="AS28" s="76" t="str">
        <f>IF(('[1]Drawer Front Profiles'!$D28-0)&gt;=0,"Look B,C,D,F &amp; G","No")</f>
        <v>Look B,C,D,F &amp; G</v>
      </c>
      <c r="AT28" s="76" t="str">
        <f>IF(('[1]Drawer Front Profiles'!$D28-9.07032804)&gt;=0,"Look B,C,D,F &amp; G","No")</f>
        <v>No</v>
      </c>
      <c r="AU28" s="76" t="str">
        <f>IF(('[1]Drawer Front Profiles'!$D28-0)&gt;=0,"Look B,C,D,F &amp; G","No")</f>
        <v>Look B,C,D,F &amp; G</v>
      </c>
      <c r="AV28" s="76" t="str">
        <f>IF(('[1]Drawer Front Profiles'!$D28-0)&gt;=0,"Look B,C,D,F &amp; G","No")</f>
        <v>Look B,C,D,F &amp; G</v>
      </c>
      <c r="AW28" s="76" t="str">
        <f>IF(('[1]Drawer Front Profiles'!$D28-18.86904481)&gt;=0,"Look B,C,D,F &amp; G","No")</f>
        <v>No</v>
      </c>
      <c r="AX28" s="76" t="str">
        <f>IF(('[1]Drawer Front Profiles'!$D28-7.75654335)&gt;=0,"Look B,C,D,F &amp; G","No")</f>
        <v>No</v>
      </c>
      <c r="AY28" s="76" t="str">
        <f>IF(('[1]Drawer Front Profiles'!$D28-17.28154481)&gt;=0,"Look B,C,D,F &amp; G","No")</f>
        <v>No</v>
      </c>
      <c r="AZ28" s="76" t="str">
        <f>IF(('[1]Drawer Front Profiles'!$D28-18.6375)&gt;=0,"Look B,C,D,F &amp; G","No")</f>
        <v>No</v>
      </c>
      <c r="BA28" s="76" t="str">
        <f>IF(('[1]Drawer Front Profiles'!$D28-9.34404)&gt;=0,"Look B,C,D,F &amp; G","No")</f>
        <v>No</v>
      </c>
      <c r="BB28" s="76" t="str">
        <f>IF(('[1]Drawer Front Profiles'!$D28-28.1625)&gt;=0,"Look B,C,D,F &amp; G","No")</f>
        <v>No</v>
      </c>
      <c r="BC28" s="76" t="str">
        <f>IF(('[1]Drawer Front Profiles'!$D28-0)&gt;=0,"Look B,C,D,F &amp; G","No")</f>
        <v>Look B,C,D,F &amp; G</v>
      </c>
      <c r="BD28" s="76" t="str">
        <f>IF(('[1]Drawer Front Profiles'!$D28-21.81250146)&gt;=0,"Look B,C,D,F &amp; G","No")</f>
        <v>No</v>
      </c>
      <c r="BE28" s="76" t="str">
        <f>IF(('[1]Drawer Front Profiles'!$D28-9.1352216)&gt;=0,"Look B,C,D,F &amp; G","No")</f>
        <v>No</v>
      </c>
      <c r="BF28" s="76" t="str">
        <f>IF(('[1]Drawer Front Profiles'!$D28-9.1352216)&gt;=0,"Look B,C,D,F &amp; G","No")</f>
        <v>No</v>
      </c>
      <c r="BG28" s="76" t="str">
        <f>IF(('[1]Drawer Front Profiles'!$D28-21.81250292)&gt;=0,"Look B,C,D,F &amp; G","No")</f>
        <v>No</v>
      </c>
      <c r="BH28" s="76" t="str">
        <f>IF(('[1]Drawer Front Profiles'!$D28-21.81252021)&gt;=0,"Look B,C,D,F &amp; G","No")</f>
        <v>No</v>
      </c>
      <c r="BI28" s="76" t="str">
        <f>IF(('[1]Drawer Front Profiles'!$D28-7.525)&gt;=0,"Look B,C,D,F &amp; G","No")</f>
        <v>No</v>
      </c>
    </row>
    <row r="29" spans="1:61" ht="15.75" customHeight="1" thickBot="1" x14ac:dyDescent="0.3">
      <c r="A29" s="14" t="str">
        <f>IF('[1]Drawer Front Profiles'!$A29&lt;&gt;"",'[1]Drawer Front Profiles'!$A29,"")</f>
        <v>262RP</v>
      </c>
      <c r="B29" s="14" t="str">
        <f>IF('[1]Drawer Front Profiles'!$B29&lt;&gt;"",'[1]Drawer Front Profiles'!$B29,"")</f>
        <v>304-51RP</v>
      </c>
      <c r="C29" s="73" t="str">
        <f>IF(('[1]Drawer Front Profiles'!$D29-0)&gt;=0,"Look B,C,D,F &amp; G","No")</f>
        <v>Look B,C,D,F &amp; G</v>
      </c>
      <c r="D29" s="74" t="str">
        <f>IF(('[1]Drawer Front Profiles'!$D29-0)&gt;=0,"Look B,C,D,F &amp; G","No")</f>
        <v>Look B,C,D,F &amp; G</v>
      </c>
      <c r="E29" s="74" t="str">
        <f>IF(('[1]Drawer Front Profiles'!$D29-2.6439654)&gt;=0,"Look B,C,D,F &amp; G","No")</f>
        <v>No</v>
      </c>
      <c r="F29" s="74" t="str">
        <f>IF(('[1]Drawer Front Profiles'!$D29-6.5903696)&gt;=0,"Look B,C,D,F &amp; G","No")</f>
        <v>No</v>
      </c>
      <c r="G29" s="74" t="str">
        <f>IF(('[1]Drawer Front Profiles'!$D29-15.46250146)&gt;=0,"Look C,D &amp; G","No")</f>
        <v>No</v>
      </c>
      <c r="H29" s="74" t="str">
        <f>IF(('[1]Drawer Front Profiles'!$D29-9.34404481)&gt;=0,"Look B,C,D &amp; G","No")</f>
        <v>No</v>
      </c>
      <c r="I29" s="74" t="str">
        <f>IF(('[1]Drawer Front Profiles'!$D29-0)&gt;=0,"Look B,C,D,F &amp; G","No")</f>
        <v>Look B,C,D,F &amp; G</v>
      </c>
      <c r="J29" s="74" t="str">
        <f>IF(('[1]Drawer Front Profiles'!$D29-1.99442068)&gt;=0,"Look B,C,D,F &amp; G","No")</f>
        <v>No</v>
      </c>
      <c r="K29" s="74" t="str">
        <f>IF(('[1]Drawer Front Profiles'!$D29-15.75471398)&gt;=0,"Look C,D &amp; G","No")</f>
        <v>No</v>
      </c>
      <c r="L29" s="74" t="str">
        <f>IF(('[1]Drawer Front Profiles'!$D29-14.02090435)&gt;=0,"Look C,D &amp; G","No")</f>
        <v>No</v>
      </c>
      <c r="M29" s="74" t="str">
        <f>IF(('[1]Drawer Front Profiles'!$D29-18.41250064)&gt;=0,"Look C,D &amp; G","No")</f>
        <v>No</v>
      </c>
      <c r="N29" s="74" t="str">
        <f>IF(('[1]Drawer Front Profiles'!$D29-0)&gt;=0,"Look B,C,D &amp; G","No")</f>
        <v>Look B,C,D &amp; G</v>
      </c>
      <c r="O29" s="74" t="str">
        <f>IF(('[1]Drawer Front Profiles'!$D29-3.04396498)&gt;=0,"Look B,C,D &amp; G","No")</f>
        <v>No</v>
      </c>
      <c r="P29" s="74" t="str">
        <f>IF(('[1]Drawer Front Profiles'!$D29-18.64135815)&gt;=0,"Look C,D &amp; G","No")</f>
        <v>No</v>
      </c>
      <c r="Q29" s="74" t="str">
        <f>IF(('[1]Drawer Front Profiles'!$D29-16.84645805)&gt;=0,"Look C,D &amp; G","No")</f>
        <v>No</v>
      </c>
      <c r="R29" s="75" t="str">
        <f>IF(('[1]Drawer Front Profiles'!$D29-15.46250146)&gt;=0,"Look B,C,D &amp; G","No")</f>
        <v>No</v>
      </c>
      <c r="S29" s="74" t="str">
        <f>IF(('[1]Drawer Front Profiles'!$D29-27.94954481)&gt;=0,"Look C,D &amp; G","No")</f>
        <v>No</v>
      </c>
      <c r="T29" s="74" t="str">
        <f>IF(('[1]Drawer Front Profiles'!$D29-18.64404399)&gt;=0,"Look C,D &amp; G","No")</f>
        <v>No</v>
      </c>
      <c r="U29" s="75" t="str">
        <f>IF(('[1]Drawer Front Profiles'!$D29-0)&gt;=0,"Look B,C,D &amp; G","No")</f>
        <v>Look B,C,D &amp; G</v>
      </c>
      <c r="V29" s="75" t="str">
        <f>IF(('[1]Drawer Front Profiles'!$D29-8.58589172)&gt;=0,"Look B,C,D &amp; G","No")</f>
        <v>No</v>
      </c>
      <c r="W29" s="74" t="str">
        <f>IF(('[1]Drawer Front Profiles'!$D29-0)&gt;=0,"Look B,C,D,F &amp; G","No")</f>
        <v>Look B,C,D,F &amp; G</v>
      </c>
      <c r="X29" s="74" t="str">
        <f>IF(('[1]Drawer Front Profiles'!$D29-2.64403281)&gt;=0,"Look C,D &amp; G","No")</f>
        <v>No</v>
      </c>
      <c r="Y29" s="75" t="str">
        <f>IF(('[1]Drawer Front Profiles'!$D29-9.07032804)&gt;=0,"Look C,D &amp; G","No")</f>
        <v>No</v>
      </c>
      <c r="Z29" s="75" t="str">
        <f>IF(('[1]Drawer Front Profiles'!$D29-15.46250146)&gt;=0,"Look C,D &amp; G","No")</f>
        <v>No</v>
      </c>
      <c r="AA29" s="75" t="str">
        <f>IF(('[1]Drawer Front Profiles'!$D29-15.69403715)&gt;=0,"Look B,C,D &amp; G","No")</f>
        <v>No</v>
      </c>
      <c r="AB29" s="75" t="str">
        <f>IF(('[1]Drawer Front Profiles'!$D29-9.07032804)&gt;=0,"Look B,C,D,F &amp; G","No")</f>
        <v>No</v>
      </c>
      <c r="AC29" s="74" t="str">
        <f>IF(('[1]Drawer Front Profiles'!$D29-14.02090435)&gt;=0,"Look B,C,D &amp; G","No")</f>
        <v>No</v>
      </c>
      <c r="AD29" s="76" t="str">
        <f>IF(('[1]Drawer Front Profiles'!$D29-0)&gt;=0,"Look B,C,D,F &amp; G","No")</f>
        <v>Look B,C,D,F &amp; G</v>
      </c>
      <c r="AE29" s="74" t="str">
        <f>IF(('[1]Drawer Front Profiles'!$D29-6.35954126)&gt;=0,"Look B,C,D &amp; G","No")</f>
        <v>No</v>
      </c>
      <c r="AF29" s="76" t="str">
        <f>IF(('[1]Drawer Front Profiles'!$D29-19.68205639)&gt;=0,"Look B,C,D,F &amp; G","No")</f>
        <v>No</v>
      </c>
      <c r="AG29" s="76" t="str">
        <f>IF(('[1]Drawer Front Profiles'!$D29-15.69404481)&gt;=0,"Look B,C,D,F &amp; G","No")</f>
        <v>No</v>
      </c>
      <c r="AH29" s="76" t="str">
        <f>IF(('[1]Drawer Front Profiles'!$D29-0)&gt;=0,"Look B,C,D,F &amp; G","No")</f>
        <v>Look B,C,D,F &amp; G</v>
      </c>
      <c r="AI29" s="76" t="str">
        <f>IF(('[1]Drawer Front Profiles'!$D29-18.63750146)&gt;=0,"Look B,C,D,F &amp; G","No")</f>
        <v>No</v>
      </c>
      <c r="AJ29" s="76" t="str">
        <f>IF(('[1]Drawer Front Profiles'!$D29-7.75654335)&gt;=0,"Look B,C,D,F &amp; G","No")</f>
        <v>No</v>
      </c>
      <c r="AK29" s="76" t="str">
        <f>IF(('[1]Drawer Front Profiles'!$D29-12.2875)&gt;=0,"Look B,C,D,F &amp; G","No")</f>
        <v>No</v>
      </c>
      <c r="AL29" s="76" t="str">
        <f>IF(('[1]Drawer Front Profiles'!$D29-2.64403281)&gt;=0,"Look B,C,D,F &amp; G","No")</f>
        <v>No</v>
      </c>
      <c r="AM29" s="76" t="str">
        <f>IF(('[1]Drawer Front Profiles'!$D29-0)&gt;=0,"Look B,C,D,F &amp; G","No")</f>
        <v>Look B,C,D,F &amp; G</v>
      </c>
      <c r="AN29" s="76" t="str">
        <f>IF(('[1]Drawer Front Profiles'!$D29-0)&gt;=0,"Look B,C,D,F &amp; G","No")</f>
        <v>Look B,C,D,F &amp; G</v>
      </c>
      <c r="AO29" s="76" t="str">
        <f>IF(('[1]Drawer Front Profiles'!$D29-2.64403281)&gt;=0,"Look B,C,D,F &amp; G","No")</f>
        <v>No</v>
      </c>
      <c r="AP29" s="76" t="str">
        <f>IF(('[1]Drawer Front Profiles'!$D29-6.5903696)&gt;=0,"Look B,C,D,F &amp; G","No")</f>
        <v>No</v>
      </c>
      <c r="AQ29" s="76" t="str">
        <f>IF(('[1]Drawer Front Profiles'!$D29-0)&gt;=0,"Look B,C,D,F &amp; G","No")</f>
        <v>Look B,C,D,F &amp; G</v>
      </c>
      <c r="AR29" s="76" t="str">
        <f>IF(('[1]Drawer Front Profiles'!$D29-1.99442068)&gt;=0,"Look B,C,D,F &amp; G","No")</f>
        <v>No</v>
      </c>
      <c r="AS29" s="76" t="str">
        <f>IF(('[1]Drawer Front Profiles'!$D29-0)&gt;=0,"Look B,C,D,F &amp; G","No")</f>
        <v>Look B,C,D,F &amp; G</v>
      </c>
      <c r="AT29" s="76" t="str">
        <f>IF(('[1]Drawer Front Profiles'!$D29-9.07032804)&gt;=0,"Look B,C,D,F &amp; G","No")</f>
        <v>No</v>
      </c>
      <c r="AU29" s="76" t="str">
        <f>IF(('[1]Drawer Front Profiles'!$D29-0)&gt;=0,"Look B,C,D,F &amp; G","No")</f>
        <v>Look B,C,D,F &amp; G</v>
      </c>
      <c r="AV29" s="76" t="str">
        <f>IF(('[1]Drawer Front Profiles'!$D29-0)&gt;=0,"Look B,C,D,F &amp; G","No")</f>
        <v>Look B,C,D,F &amp; G</v>
      </c>
      <c r="AW29" s="76" t="str">
        <f>IF(('[1]Drawer Front Profiles'!$D29-18.86904481)&gt;=0,"Look B,C,D,F &amp; G","No")</f>
        <v>No</v>
      </c>
      <c r="AX29" s="76" t="str">
        <f>IF(('[1]Drawer Front Profiles'!$D29-7.75654335)&gt;=0,"Look B,C,D,F &amp; G","No")</f>
        <v>No</v>
      </c>
      <c r="AY29" s="76" t="str">
        <f>IF(('[1]Drawer Front Profiles'!$D29-17.28154481)&gt;=0,"Look B,C,D,F &amp; G","No")</f>
        <v>No</v>
      </c>
      <c r="AZ29" s="76" t="str">
        <f>IF(('[1]Drawer Front Profiles'!$D29-18.6375)&gt;=0,"Look B,C,D,F &amp; G","No")</f>
        <v>No</v>
      </c>
      <c r="BA29" s="76" t="str">
        <f>IF(('[1]Drawer Front Profiles'!$D29-9.34404)&gt;=0,"Look B,C,D,F &amp; G","No")</f>
        <v>No</v>
      </c>
      <c r="BB29" s="76" t="str">
        <f>IF(('[1]Drawer Front Profiles'!$D29-28.1625)&gt;=0,"Look B,C,D,F &amp; G","No")</f>
        <v>No</v>
      </c>
      <c r="BC29" s="76" t="str">
        <f>IF(('[1]Drawer Front Profiles'!$D29-0)&gt;=0,"Look B,C,D,F &amp; G","No")</f>
        <v>Look B,C,D,F &amp; G</v>
      </c>
      <c r="BD29" s="76" t="str">
        <f>IF(('[1]Drawer Front Profiles'!$D29-21.81250146)&gt;=0,"Look B,C,D,F &amp; G","No")</f>
        <v>No</v>
      </c>
      <c r="BE29" s="76" t="str">
        <f>IF(('[1]Drawer Front Profiles'!$D29-9.1352216)&gt;=0,"Look B,C,D,F &amp; G","No")</f>
        <v>No</v>
      </c>
      <c r="BF29" s="76" t="str">
        <f>IF(('[1]Drawer Front Profiles'!$D29-9.1352216)&gt;=0,"Look B,C,D,F &amp; G","No")</f>
        <v>No</v>
      </c>
      <c r="BG29" s="76" t="str">
        <f>IF(('[1]Drawer Front Profiles'!$D29-21.81250292)&gt;=0,"Look B,C,D,F &amp; G","No")</f>
        <v>No</v>
      </c>
      <c r="BH29" s="76" t="str">
        <f>IF(('[1]Drawer Front Profiles'!$D29-21.81252021)&gt;=0,"Look B,C,D,F &amp; G","No")</f>
        <v>No</v>
      </c>
      <c r="BI29" s="76" t="str">
        <f>IF(('[1]Drawer Front Profiles'!$D29-7.525)&gt;=0,"Look B,C,D,F &amp; G","No")</f>
        <v>No</v>
      </c>
    </row>
    <row r="30" spans="1:61" ht="15.75" customHeight="1" thickBot="1" x14ac:dyDescent="0.3">
      <c r="A30" s="14" t="str">
        <f>IF('[1]Drawer Front Profiles'!$A30&lt;&gt;"",'[1]Drawer Front Profiles'!$A30,"")</f>
        <v>208RP</v>
      </c>
      <c r="B30" s="14" t="str">
        <f>IF('[1]Drawer Front Profiles'!$B30&lt;&gt;"",'[1]Drawer Front Profiles'!$B30,"")</f>
        <v>305-19RP</v>
      </c>
      <c r="C30" s="73" t="str">
        <f>IF(('[1]Drawer Front Profiles'!$D30-0)&gt;=0,"Look B,C,D,F &amp; G","No")</f>
        <v>Look B,C,D,F &amp; G</v>
      </c>
      <c r="D30" s="74" t="str">
        <f>IF(('[1]Drawer Front Profiles'!$D30-0)&gt;=0,"Look B,C,D,F &amp; G","No")</f>
        <v>Look B,C,D,F &amp; G</v>
      </c>
      <c r="E30" s="74" t="str">
        <f>IF(('[1]Drawer Front Profiles'!$D30-2.6439654)&gt;=0,"Look B,C,D,F &amp; G","No")</f>
        <v>No</v>
      </c>
      <c r="F30" s="74" t="str">
        <f>IF(('[1]Drawer Front Profiles'!$D30-6.5903696)&gt;=0,"Look B,C,D,F &amp; G","No")</f>
        <v>No</v>
      </c>
      <c r="G30" s="74" t="str">
        <f>IF(('[1]Drawer Front Profiles'!$D30-15.46250146)&gt;=0,"Look C,D &amp; G","No")</f>
        <v>No</v>
      </c>
      <c r="H30" s="74" t="str">
        <f>IF(('[1]Drawer Front Profiles'!$D30-9.34404481)&gt;=0,"Look B,C,D &amp; G","No")</f>
        <v>No</v>
      </c>
      <c r="I30" s="74" t="str">
        <f>IF(('[1]Drawer Front Profiles'!$D30-0)&gt;=0,"Look B,C,D,F &amp; G","No")</f>
        <v>Look B,C,D,F &amp; G</v>
      </c>
      <c r="J30" s="74" t="str">
        <f>IF(('[1]Drawer Front Profiles'!$D30-1.99442068)&gt;=0,"Look B,C,D,F &amp; G","No")</f>
        <v>No</v>
      </c>
      <c r="K30" s="74" t="str">
        <f>IF(('[1]Drawer Front Profiles'!$D30-15.75471398)&gt;=0,"Look C,D &amp; G","No")</f>
        <v>No</v>
      </c>
      <c r="L30" s="74" t="str">
        <f>IF(('[1]Drawer Front Profiles'!$D30-14.02090435)&gt;=0,"Look C,D &amp; G","No")</f>
        <v>No</v>
      </c>
      <c r="M30" s="74" t="str">
        <f>IF(('[1]Drawer Front Profiles'!$D30-18.41250064)&gt;=0,"Look C,D &amp; G","No")</f>
        <v>No</v>
      </c>
      <c r="N30" s="74" t="str">
        <f>IF(('[1]Drawer Front Profiles'!$D30-0)&gt;=0,"Look B,C,D &amp; G","No")</f>
        <v>Look B,C,D &amp; G</v>
      </c>
      <c r="O30" s="74" t="str">
        <f>IF(('[1]Drawer Front Profiles'!$D30-3.04396498)&gt;=0,"Look B,C,D &amp; G","No")</f>
        <v>No</v>
      </c>
      <c r="P30" s="74" t="str">
        <f>IF(('[1]Drawer Front Profiles'!$D30-18.64135815)&gt;=0,"Look C,D &amp; G","No")</f>
        <v>No</v>
      </c>
      <c r="Q30" s="74" t="str">
        <f>IF(('[1]Drawer Front Profiles'!$D30-16.84645805)&gt;=0,"Look C,D &amp; G","No")</f>
        <v>No</v>
      </c>
      <c r="R30" s="75" t="str">
        <f>IF(('[1]Drawer Front Profiles'!$D30-15.46250146)&gt;=0,"Look B,C,D &amp; G","No")</f>
        <v>No</v>
      </c>
      <c r="S30" s="74" t="str">
        <f>IF(('[1]Drawer Front Profiles'!$D30-27.94954481)&gt;=0,"Look C,D &amp; G","No")</f>
        <v>No</v>
      </c>
      <c r="T30" s="74" t="str">
        <f>IF(('[1]Drawer Front Profiles'!$D30-18.64404399)&gt;=0,"Look C,D &amp; G","No")</f>
        <v>No</v>
      </c>
      <c r="U30" s="75" t="str">
        <f>IF(('[1]Drawer Front Profiles'!$D30-0)&gt;=0,"Look B,C,D &amp; G","No")</f>
        <v>Look B,C,D &amp; G</v>
      </c>
      <c r="V30" s="75" t="str">
        <f>IF(('[1]Drawer Front Profiles'!$D30-8.58589172)&gt;=0,"Look B,C,D &amp; G","No")</f>
        <v>No</v>
      </c>
      <c r="W30" s="74" t="str">
        <f>IF(('[1]Drawer Front Profiles'!$D30-0)&gt;=0,"Look B,C,D,F &amp; G","No")</f>
        <v>Look B,C,D,F &amp; G</v>
      </c>
      <c r="X30" s="74" t="str">
        <f>IF(('[1]Drawer Front Profiles'!$D30-2.64403281)&gt;=0,"Look C,D &amp; G","No")</f>
        <v>No</v>
      </c>
      <c r="Y30" s="75" t="str">
        <f>IF(('[1]Drawer Front Profiles'!$D30-9.07032804)&gt;=0,"Look C,D &amp; G","No")</f>
        <v>No</v>
      </c>
      <c r="Z30" s="75" t="str">
        <f>IF(('[1]Drawer Front Profiles'!$D30-15.46250146)&gt;=0,"Look C,D &amp; G","No")</f>
        <v>No</v>
      </c>
      <c r="AA30" s="75" t="str">
        <f>IF(('[1]Drawer Front Profiles'!$D30-15.69403715)&gt;=0,"Look B,C,D &amp; G","No")</f>
        <v>No</v>
      </c>
      <c r="AB30" s="75" t="str">
        <f>IF(('[1]Drawer Front Profiles'!$D30-9.07032804)&gt;=0,"Look B,C,D,F &amp; G","No")</f>
        <v>No</v>
      </c>
      <c r="AC30" s="74" t="str">
        <f>IF(('[1]Drawer Front Profiles'!$D30-14.02090435)&gt;=0,"Look B,C,D &amp; G","No")</f>
        <v>No</v>
      </c>
      <c r="AD30" s="76" t="str">
        <f>IF(('[1]Drawer Front Profiles'!$D30-0)&gt;=0,"Look B,C,D,F &amp; G","No")</f>
        <v>Look B,C,D,F &amp; G</v>
      </c>
      <c r="AE30" s="74" t="str">
        <f>IF(('[1]Drawer Front Profiles'!$D30-6.35954126)&gt;=0,"Look B,C,D &amp; G","No")</f>
        <v>No</v>
      </c>
      <c r="AF30" s="76" t="str">
        <f>IF(('[1]Drawer Front Profiles'!$D30-19.68205639)&gt;=0,"Look B,C,D,F &amp; G","No")</f>
        <v>No</v>
      </c>
      <c r="AG30" s="76" t="str">
        <f>IF(('[1]Drawer Front Profiles'!$D30-15.69404481)&gt;=0,"Look B,C,D,F &amp; G","No")</f>
        <v>No</v>
      </c>
      <c r="AH30" s="76" t="str">
        <f>IF(('[1]Drawer Front Profiles'!$D30-0)&gt;=0,"Look B,C,D,F &amp; G","No")</f>
        <v>Look B,C,D,F &amp; G</v>
      </c>
      <c r="AI30" s="76" t="str">
        <f>IF(('[1]Drawer Front Profiles'!$D30-18.63750146)&gt;=0,"Look B,C,D,F &amp; G","No")</f>
        <v>No</v>
      </c>
      <c r="AJ30" s="76" t="str">
        <f>IF(('[1]Drawer Front Profiles'!$D30-7.75654335)&gt;=0,"Look B,C,D,F &amp; G","No")</f>
        <v>No</v>
      </c>
      <c r="AK30" s="76" t="str">
        <f>IF(('[1]Drawer Front Profiles'!$D30-12.2875)&gt;=0,"Look B,C,D,F &amp; G","No")</f>
        <v>No</v>
      </c>
      <c r="AL30" s="76" t="str">
        <f>IF(('[1]Drawer Front Profiles'!$D30-2.64403281)&gt;=0,"Look B,C,D,F &amp; G","No")</f>
        <v>No</v>
      </c>
      <c r="AM30" s="76" t="str">
        <f>IF(('[1]Drawer Front Profiles'!$D30-0)&gt;=0,"Look B,C,D,F &amp; G","No")</f>
        <v>Look B,C,D,F &amp; G</v>
      </c>
      <c r="AN30" s="76" t="str">
        <f>IF(('[1]Drawer Front Profiles'!$D30-0)&gt;=0,"Look B,C,D,F &amp; G","No")</f>
        <v>Look B,C,D,F &amp; G</v>
      </c>
      <c r="AO30" s="76" t="str">
        <f>IF(('[1]Drawer Front Profiles'!$D30-2.64403281)&gt;=0,"Look B,C,D,F &amp; G","No")</f>
        <v>No</v>
      </c>
      <c r="AP30" s="76" t="str">
        <f>IF(('[1]Drawer Front Profiles'!$D30-6.5903696)&gt;=0,"Look B,C,D,F &amp; G","No")</f>
        <v>No</v>
      </c>
      <c r="AQ30" s="76" t="str">
        <f>IF(('[1]Drawer Front Profiles'!$D30-0)&gt;=0,"Look B,C,D,F &amp; G","No")</f>
        <v>Look B,C,D,F &amp; G</v>
      </c>
      <c r="AR30" s="76" t="str">
        <f>IF(('[1]Drawer Front Profiles'!$D30-1.99442068)&gt;=0,"Look B,C,D,F &amp; G","No")</f>
        <v>No</v>
      </c>
      <c r="AS30" s="76" t="str">
        <f>IF(('[1]Drawer Front Profiles'!$D30-0)&gt;=0,"Look B,C,D,F &amp; G","No")</f>
        <v>Look B,C,D,F &amp; G</v>
      </c>
      <c r="AT30" s="76" t="str">
        <f>IF(('[1]Drawer Front Profiles'!$D30-9.07032804)&gt;=0,"Look B,C,D,F &amp; G","No")</f>
        <v>No</v>
      </c>
      <c r="AU30" s="76" t="str">
        <f>IF(('[1]Drawer Front Profiles'!$D30-0)&gt;=0,"Look B,C,D,F &amp; G","No")</f>
        <v>Look B,C,D,F &amp; G</v>
      </c>
      <c r="AV30" s="76" t="str">
        <f>IF(('[1]Drawer Front Profiles'!$D30-0)&gt;=0,"Look B,C,D,F &amp; G","No")</f>
        <v>Look B,C,D,F &amp; G</v>
      </c>
      <c r="AW30" s="76" t="str">
        <f>IF(('[1]Drawer Front Profiles'!$D30-18.86904481)&gt;=0,"Look B,C,D,F &amp; G","No")</f>
        <v>No</v>
      </c>
      <c r="AX30" s="76" t="str">
        <f>IF(('[1]Drawer Front Profiles'!$D30-7.75654335)&gt;=0,"Look B,C,D,F &amp; G","No")</f>
        <v>No</v>
      </c>
      <c r="AY30" s="76" t="str">
        <f>IF(('[1]Drawer Front Profiles'!$D30-17.28154481)&gt;=0,"Look B,C,D,F &amp; G","No")</f>
        <v>No</v>
      </c>
      <c r="AZ30" s="76" t="str">
        <f>IF(('[1]Drawer Front Profiles'!$D30-18.6375)&gt;=0,"Look B,C,D,F &amp; G","No")</f>
        <v>No</v>
      </c>
      <c r="BA30" s="76" t="str">
        <f>IF(('[1]Drawer Front Profiles'!$D30-9.34404)&gt;=0,"Look B,C,D,F &amp; G","No")</f>
        <v>No</v>
      </c>
      <c r="BB30" s="76" t="str">
        <f>IF(('[1]Drawer Front Profiles'!$D30-28.1625)&gt;=0,"Look B,C,D,F &amp; G","No")</f>
        <v>No</v>
      </c>
      <c r="BC30" s="76" t="str">
        <f>IF(('[1]Drawer Front Profiles'!$D30-0)&gt;=0,"Look B,C,D,F &amp; G","No")</f>
        <v>Look B,C,D,F &amp; G</v>
      </c>
      <c r="BD30" s="76" t="str">
        <f>IF(('[1]Drawer Front Profiles'!$D30-21.81250146)&gt;=0,"Look B,C,D,F &amp; G","No")</f>
        <v>No</v>
      </c>
      <c r="BE30" s="76" t="str">
        <f>IF(('[1]Drawer Front Profiles'!$D30-9.1352216)&gt;=0,"Look B,C,D,F &amp; G","No")</f>
        <v>No</v>
      </c>
      <c r="BF30" s="76" t="str">
        <f>IF(('[1]Drawer Front Profiles'!$D30-9.1352216)&gt;=0,"Look B,C,D,F &amp; G","No")</f>
        <v>No</v>
      </c>
      <c r="BG30" s="76" t="str">
        <f>IF(('[1]Drawer Front Profiles'!$D30-21.81250292)&gt;=0,"Look B,C,D,F &amp; G","No")</f>
        <v>No</v>
      </c>
      <c r="BH30" s="76" t="str">
        <f>IF(('[1]Drawer Front Profiles'!$D30-21.81252021)&gt;=0,"Look B,C,D,F &amp; G","No")</f>
        <v>No</v>
      </c>
      <c r="BI30" s="76" t="str">
        <f>IF(('[1]Drawer Front Profiles'!$D30-7.525)&gt;=0,"Look B,C,D,F &amp; G","No")</f>
        <v>No</v>
      </c>
    </row>
    <row r="31" spans="1:61" ht="15.75" customHeight="1" thickBot="1" x14ac:dyDescent="0.3">
      <c r="A31" s="127" t="str">
        <f>IF('[1]Drawer Front Profiles'!$A31&lt;&gt;"",'[1]Drawer Front Profiles'!$A31,"")</f>
        <v>N/A</v>
      </c>
      <c r="B31" s="127" t="str">
        <f>IF('[1]Drawer Front Profiles'!$B31&lt;&gt;"",'[1]Drawer Front Profiles'!$B31,"")</f>
        <v>305-25RP</v>
      </c>
      <c r="C31" s="128" t="str">
        <f>IF(('[1]Drawer Front Profiles'!$D31-0)&gt;=0,"Look B,C,D,F &amp; G","No")</f>
        <v>Look B,C,D,F &amp; G</v>
      </c>
      <c r="D31" s="129" t="str">
        <f>IF(('[1]Drawer Front Profiles'!$D31-0)&gt;=0,"Look B,C,D,F &amp; G","No")</f>
        <v>Look B,C,D,F &amp; G</v>
      </c>
      <c r="E31" s="129" t="str">
        <f>IF(('[1]Drawer Front Profiles'!$D31-2.6439654)&gt;=0,"Look B,C,D,F &amp; G","No")</f>
        <v>Look B,C,D,F &amp; G</v>
      </c>
      <c r="F31" s="129" t="str">
        <f>IF(('[1]Drawer Front Profiles'!$D31-6.5903696)&gt;=0,"Look B,C,D,F &amp; G","No")</f>
        <v>Look B,C,D,F &amp; G</v>
      </c>
      <c r="G31" s="129" t="str">
        <f>IF(('[1]Drawer Front Profiles'!$D31-15.46250146)&gt;=0,"Look C,D &amp; G","No")</f>
        <v>No</v>
      </c>
      <c r="H31" s="129" t="str">
        <f>IF(('[1]Drawer Front Profiles'!$D31-9.34404481)&gt;=0,"Look B,C,D &amp; G","No")</f>
        <v>No</v>
      </c>
      <c r="I31" s="129" t="str">
        <f>IF(('[1]Drawer Front Profiles'!$D31-0)&gt;=0,"Look B,C,D,F &amp; G","No")</f>
        <v>Look B,C,D,F &amp; G</v>
      </c>
      <c r="J31" s="129" t="str">
        <f>IF(('[1]Drawer Front Profiles'!$D31-1.99442068)&gt;=0,"Look B,C,D,F &amp; G","No")</f>
        <v>Look B,C,D,F &amp; G</v>
      </c>
      <c r="K31" s="129" t="str">
        <f>IF(('[1]Drawer Front Profiles'!$D31-15.75471398)&gt;=0,"Look C,D &amp; G","No")</f>
        <v>No</v>
      </c>
      <c r="L31" s="129" t="str">
        <f>IF(('[1]Drawer Front Profiles'!$D31-14.02090435)&gt;=0,"Look C,D &amp; G","No")</f>
        <v>No</v>
      </c>
      <c r="M31" s="129" t="str">
        <f>IF(('[1]Drawer Front Profiles'!$D31-18.41250064)&gt;=0,"Look C,D &amp; G","No")</f>
        <v>No</v>
      </c>
      <c r="N31" s="129" t="str">
        <f>IF(('[1]Drawer Front Profiles'!$D31-0)&gt;=0,"Look B,C,D &amp; G","No")</f>
        <v>Look B,C,D &amp; G</v>
      </c>
      <c r="O31" s="129" t="str">
        <f>IF(('[1]Drawer Front Profiles'!$D31-3.04396498)&gt;=0,"Look B,C,D &amp; G","No")</f>
        <v>Look B,C,D &amp; G</v>
      </c>
      <c r="P31" s="129" t="str">
        <f>IF(('[1]Drawer Front Profiles'!$D31-18.64135815)&gt;=0,"Look C,D &amp; G","No")</f>
        <v>No</v>
      </c>
      <c r="Q31" s="129" t="str">
        <f>IF(('[1]Drawer Front Profiles'!$D31-16.84645805)&gt;=0,"Look C,D &amp; G","No")</f>
        <v>No</v>
      </c>
      <c r="R31" s="130" t="str">
        <f>IF(('[1]Drawer Front Profiles'!$D31-15.46250146)&gt;=0,"Look B,C,D &amp; G","No")</f>
        <v>No</v>
      </c>
      <c r="S31" s="129" t="str">
        <f>IF(('[1]Drawer Front Profiles'!$D31-27.94954481)&gt;=0,"Look C,D &amp; G","No")</f>
        <v>No</v>
      </c>
      <c r="T31" s="129" t="str">
        <f>IF(('[1]Drawer Front Profiles'!$D31-18.64404399)&gt;=0,"Look C,D &amp; G","No")</f>
        <v>No</v>
      </c>
      <c r="U31" s="130" t="str">
        <f>IF(('[1]Drawer Front Profiles'!$D31-0)&gt;=0,"Look B,C,D &amp; G","No")</f>
        <v>Look B,C,D &amp; G</v>
      </c>
      <c r="V31" s="130" t="str">
        <f>IF(('[1]Drawer Front Profiles'!$D31-8.58589172)&gt;=0,"Look B,C,D &amp; G","No")</f>
        <v>No</v>
      </c>
      <c r="W31" s="129" t="str">
        <f>IF(('[1]Drawer Front Profiles'!$D31-0)&gt;=0,"Look B,C,D,F &amp; G","No")</f>
        <v>Look B,C,D,F &amp; G</v>
      </c>
      <c r="X31" s="129" t="str">
        <f>IF(('[1]Drawer Front Profiles'!$D31-2.64403281)&gt;=0,"Look C,D &amp; G","No")</f>
        <v>Look C,D &amp; G</v>
      </c>
      <c r="Y31" s="130" t="str">
        <f>IF(('[1]Drawer Front Profiles'!$D31-9.07032804)&gt;=0,"Look C,D &amp; G","No")</f>
        <v>No</v>
      </c>
      <c r="Z31" s="130" t="str">
        <f>IF(('[1]Drawer Front Profiles'!$D31-15.46250146)&gt;=0,"Look C,D &amp; G","No")</f>
        <v>No</v>
      </c>
      <c r="AA31" s="130" t="str">
        <f>IF(('[1]Drawer Front Profiles'!$D31-15.69403715)&gt;=0,"Look B,C,D &amp; G","No")</f>
        <v>No</v>
      </c>
      <c r="AB31" s="130" t="str">
        <f>IF(('[1]Drawer Front Profiles'!$D31-9.07032804)&gt;=0,"Look B,C,D,F &amp; G","No")</f>
        <v>No</v>
      </c>
      <c r="AC31" s="129" t="str">
        <f>IF(('[1]Drawer Front Profiles'!$D31-14.02090435)&gt;=0,"Look B,C,D &amp; G","No")</f>
        <v>No</v>
      </c>
      <c r="AD31" s="131" t="str">
        <f>IF(('[1]Drawer Front Profiles'!$D31-0)&gt;=0,"Look B,C,D,F &amp; G","No")</f>
        <v>Look B,C,D,F &amp; G</v>
      </c>
      <c r="AE31" s="129" t="str">
        <f>IF(('[1]Drawer Front Profiles'!$D31-6.35954126)&gt;=0,"Look B,C,D &amp; G","No")</f>
        <v>Look B,C,D &amp; G</v>
      </c>
      <c r="AF31" s="131" t="str">
        <f>IF(('[1]Drawer Front Profiles'!$D31-19.68205639)&gt;=0,"Look B,C,D,F &amp; G","No")</f>
        <v>No</v>
      </c>
      <c r="AG31" s="131" t="str">
        <f>IF(('[1]Drawer Front Profiles'!$D31-15.69404481)&gt;=0,"Look B,C,D,F &amp; G","No")</f>
        <v>No</v>
      </c>
      <c r="AH31" s="131" t="str">
        <f>IF(('[1]Drawer Front Profiles'!$D31-0)&gt;=0,"Look B,C,D,F &amp; G","No")</f>
        <v>Look B,C,D,F &amp; G</v>
      </c>
      <c r="AI31" s="131" t="str">
        <f>IF(('[1]Drawer Front Profiles'!$D31-18.63750146)&gt;=0,"Look B,C,D,F &amp; G","No")</f>
        <v>No</v>
      </c>
      <c r="AJ31" s="131" t="str">
        <f>IF(('[1]Drawer Front Profiles'!$D31-7.75654335)&gt;=0,"Look B,C,D,F &amp; G","No")</f>
        <v>No</v>
      </c>
      <c r="AK31" s="131" t="str">
        <f>IF(('[1]Drawer Front Profiles'!$D31-12.2875)&gt;=0,"Look B,C,D,F &amp; G","No")</f>
        <v>No</v>
      </c>
      <c r="AL31" s="131" t="str">
        <f>IF(('[1]Drawer Front Profiles'!$D31-2.64403281)&gt;=0,"Look B,C,D,F &amp; G","No")</f>
        <v>Look B,C,D,F &amp; G</v>
      </c>
      <c r="AM31" s="131" t="str">
        <f>IF(('[1]Drawer Front Profiles'!$D31-0)&gt;=0,"Look B,C,D,F &amp; G","No")</f>
        <v>Look B,C,D,F &amp; G</v>
      </c>
      <c r="AN31" s="131" t="str">
        <f>IF(('[1]Drawer Front Profiles'!$D31-0)&gt;=0,"Look B,C,D,F &amp; G","No")</f>
        <v>Look B,C,D,F &amp; G</v>
      </c>
      <c r="AO31" s="131" t="str">
        <f>IF(('[1]Drawer Front Profiles'!$D31-2.64403281)&gt;=0,"Look B,C,D,F &amp; G","No")</f>
        <v>Look B,C,D,F &amp; G</v>
      </c>
      <c r="AP31" s="131" t="str">
        <f>IF(('[1]Drawer Front Profiles'!$D31-6.5903696)&gt;=0,"Look B,C,D,F &amp; G","No")</f>
        <v>Look B,C,D,F &amp; G</v>
      </c>
      <c r="AQ31" s="131" t="str">
        <f>IF(('[1]Drawer Front Profiles'!$D31-0)&gt;=0,"Look B,C,D,F &amp; G","No")</f>
        <v>Look B,C,D,F &amp; G</v>
      </c>
      <c r="AR31" s="131" t="str">
        <f>IF(('[1]Drawer Front Profiles'!$D31-1.99442068)&gt;=0,"Look B,C,D,F &amp; G","No")</f>
        <v>Look B,C,D,F &amp; G</v>
      </c>
      <c r="AS31" s="131" t="str">
        <f>IF(('[1]Drawer Front Profiles'!$D31-0)&gt;=0,"Look B,C,D,F &amp; G","No")</f>
        <v>Look B,C,D,F &amp; G</v>
      </c>
      <c r="AT31" s="131" t="str">
        <f>IF(('[1]Drawer Front Profiles'!$D31-9.07032804)&gt;=0,"Look B,C,D,F &amp; G","No")</f>
        <v>No</v>
      </c>
      <c r="AU31" s="131" t="str">
        <f>IF(('[1]Drawer Front Profiles'!$D31-0)&gt;=0,"Look B,C,D,F &amp; G","No")</f>
        <v>Look B,C,D,F &amp; G</v>
      </c>
      <c r="AV31" s="131" t="str">
        <f>IF(('[1]Drawer Front Profiles'!$D31-0)&gt;=0,"Look B,C,D,F &amp; G","No")</f>
        <v>Look B,C,D,F &amp; G</v>
      </c>
      <c r="AW31" s="131" t="str">
        <f>IF(('[1]Drawer Front Profiles'!$D31-18.86904481)&gt;=0,"Look B,C,D,F &amp; G","No")</f>
        <v>No</v>
      </c>
      <c r="AX31" s="131" t="str">
        <f>IF(('[1]Drawer Front Profiles'!$D31-7.75654335)&gt;=0,"Look B,C,D,F &amp; G","No")</f>
        <v>No</v>
      </c>
      <c r="AY31" s="131" t="str">
        <f>IF(('[1]Drawer Front Profiles'!$D31-17.28154481)&gt;=0,"Look B,C,D,F &amp; G","No")</f>
        <v>No</v>
      </c>
      <c r="AZ31" s="131" t="str">
        <f>IF(('[1]Drawer Front Profiles'!$D31-18.6375)&gt;=0,"Look B,C,D,F &amp; G","No")</f>
        <v>No</v>
      </c>
      <c r="BA31" s="131" t="str">
        <f>IF(('[1]Drawer Front Profiles'!$D31-9.34404)&gt;=0,"Look B,C,D,F &amp; G","No")</f>
        <v>No</v>
      </c>
      <c r="BB31" s="131" t="str">
        <f>IF(('[1]Drawer Front Profiles'!$D31-28.1625)&gt;=0,"Look B,C,D,F &amp; G","No")</f>
        <v>No</v>
      </c>
      <c r="BC31" s="131" t="str">
        <f>IF(('[1]Drawer Front Profiles'!$D31-0)&gt;=0,"Look B,C,D,F &amp; G","No")</f>
        <v>Look B,C,D,F &amp; G</v>
      </c>
      <c r="BD31" s="131" t="str">
        <f>IF(('[1]Drawer Front Profiles'!$D31-21.81250146)&gt;=0,"Look B,C,D,F &amp; G","No")</f>
        <v>No</v>
      </c>
      <c r="BE31" s="131" t="str">
        <f>IF(('[1]Drawer Front Profiles'!$D31-9.1352216)&gt;=0,"Look B,C,D,F &amp; G","No")</f>
        <v>No</v>
      </c>
      <c r="BF31" s="131" t="str">
        <f>IF(('[1]Drawer Front Profiles'!$D31-9.1352216)&gt;=0,"Look B,C,D,F &amp; G","No")</f>
        <v>No</v>
      </c>
      <c r="BG31" s="131" t="str">
        <f>IF(('[1]Drawer Front Profiles'!$D31-21.81250292)&gt;=0,"Look B,C,D,F &amp; G","No")</f>
        <v>No</v>
      </c>
      <c r="BH31" s="131" t="str">
        <f>IF(('[1]Drawer Front Profiles'!$D31-21.81252021)&gt;=0,"Look B,C,D,F &amp; G","No")</f>
        <v>No</v>
      </c>
      <c r="BI31" s="131" t="str">
        <f>IF(('[1]Drawer Front Profiles'!$D31-7.525)&gt;=0,"Look B,C,D,F &amp; G","No")</f>
        <v>No</v>
      </c>
    </row>
    <row r="32" spans="1:61" ht="15.75" customHeight="1" thickBot="1" x14ac:dyDescent="0.3">
      <c r="A32" s="127" t="str">
        <f>IF('[1]Drawer Front Profiles'!$A32&lt;&gt;"",'[1]Drawer Front Profiles'!$A32,"")</f>
        <v>205RP</v>
      </c>
      <c r="B32" s="127" t="str">
        <f>IF('[1]Drawer Front Profiles'!$B32&lt;&gt;"",'[1]Drawer Front Profiles'!$B32,"")</f>
        <v>305-32RP</v>
      </c>
      <c r="C32" s="128" t="str">
        <f>IF(('[1]Drawer Front Profiles'!$D32-0)&gt;=0,"Look B,C,D,F &amp; G","No")</f>
        <v>Look B,C,D,F &amp; G</v>
      </c>
      <c r="D32" s="129" t="str">
        <f>IF(('[1]Drawer Front Profiles'!$D32-0)&gt;=0,"Look B,C,D,F &amp; G","No")</f>
        <v>Look B,C,D,F &amp; G</v>
      </c>
      <c r="E32" s="129" t="str">
        <f>IF(('[1]Drawer Front Profiles'!$D32-2.6439654)&gt;=0,"Look B,C,D,F &amp; G","No")</f>
        <v>Look B,C,D,F &amp; G</v>
      </c>
      <c r="F32" s="129" t="str">
        <f>IF(('[1]Drawer Front Profiles'!$D32-6.5903696)&gt;=0,"Look B,C,D,F &amp; G","No")</f>
        <v>Look B,C,D,F &amp; G</v>
      </c>
      <c r="G32" s="129" t="str">
        <f>IF(('[1]Drawer Front Profiles'!$D32-15.46250146)&gt;=0,"Look C,D &amp; G","No")</f>
        <v>No</v>
      </c>
      <c r="H32" s="129" t="str">
        <f>IF(('[1]Drawer Front Profiles'!$D32-9.34404481)&gt;=0,"Look B,C,D &amp; G","No")</f>
        <v>Look B,C,D &amp; G</v>
      </c>
      <c r="I32" s="129" t="str">
        <f>IF(('[1]Drawer Front Profiles'!$D32-0)&gt;=0,"Look B,C,D,F &amp; G","No")</f>
        <v>Look B,C,D,F &amp; G</v>
      </c>
      <c r="J32" s="129" t="str">
        <f>IF(('[1]Drawer Front Profiles'!$D32-1.99442068)&gt;=0,"Look B,C,D,F &amp; G","No")</f>
        <v>Look B,C,D,F &amp; G</v>
      </c>
      <c r="K32" s="129" t="str">
        <f>IF(('[1]Drawer Front Profiles'!$D32-15.75471398)&gt;=0,"Look C,D &amp; G","No")</f>
        <v>No</v>
      </c>
      <c r="L32" s="129" t="str">
        <f>IF(('[1]Drawer Front Profiles'!$D32-14.02090435)&gt;=0,"Look C,D &amp; G","No")</f>
        <v>No</v>
      </c>
      <c r="M32" s="129" t="str">
        <f>IF(('[1]Drawer Front Profiles'!$D32-18.41250064)&gt;=0,"Look C,D &amp; G","No")</f>
        <v>No</v>
      </c>
      <c r="N32" s="129" t="str">
        <f>IF(('[1]Drawer Front Profiles'!$D32-0)&gt;=0,"Look B,C,D &amp; G","No")</f>
        <v>Look B,C,D &amp; G</v>
      </c>
      <c r="O32" s="129" t="str">
        <f>IF(('[1]Drawer Front Profiles'!$D32-3.04396498)&gt;=0,"Look B,C,D &amp; G","No")</f>
        <v>Look B,C,D &amp; G</v>
      </c>
      <c r="P32" s="129" t="str">
        <f>IF(('[1]Drawer Front Profiles'!$D32-18.64135815)&gt;=0,"Look C,D &amp; G","No")</f>
        <v>No</v>
      </c>
      <c r="Q32" s="129" t="str">
        <f>IF(('[1]Drawer Front Profiles'!$D32-16.84645805)&gt;=0,"Look C,D &amp; G","No")</f>
        <v>No</v>
      </c>
      <c r="R32" s="130" t="str">
        <f>IF(('[1]Drawer Front Profiles'!$D32-15.46250146)&gt;=0,"Look B,C,D &amp; G","No")</f>
        <v>No</v>
      </c>
      <c r="S32" s="129" t="str">
        <f>IF(('[1]Drawer Front Profiles'!$D32-27.94954481)&gt;=0,"Look C,D &amp; G","No")</f>
        <v>No</v>
      </c>
      <c r="T32" s="129" t="str">
        <f>IF(('[1]Drawer Front Profiles'!$D32-18.64404399)&gt;=0,"Look C,D &amp; G","No")</f>
        <v>No</v>
      </c>
      <c r="U32" s="130" t="str">
        <f>IF(('[1]Drawer Front Profiles'!$D32-0)&gt;=0,"Look B,C,D &amp; G","No")</f>
        <v>Look B,C,D &amp; G</v>
      </c>
      <c r="V32" s="130" t="str">
        <f>IF(('[1]Drawer Front Profiles'!$D32-8.58589172)&gt;=0,"Look B,C,D &amp; G","No")</f>
        <v>Look B,C,D &amp; G</v>
      </c>
      <c r="W32" s="129" t="str">
        <f>IF(('[1]Drawer Front Profiles'!$D32-0)&gt;=0,"Look B,C,D,F &amp; G","No")</f>
        <v>Look B,C,D,F &amp; G</v>
      </c>
      <c r="X32" s="129" t="str">
        <f>IF(('[1]Drawer Front Profiles'!$D32-2.64403281)&gt;=0,"Look C,D &amp; G","No")</f>
        <v>Look C,D &amp; G</v>
      </c>
      <c r="Y32" s="130" t="str">
        <f>IF(('[1]Drawer Front Profiles'!$D32-9.07032804)&gt;=0,"Look C,D &amp; G","No")</f>
        <v>Look C,D &amp; G</v>
      </c>
      <c r="Z32" s="130" t="str">
        <f>IF(('[1]Drawer Front Profiles'!$D32-15.46250146)&gt;=0,"Look C,D &amp; G","No")</f>
        <v>No</v>
      </c>
      <c r="AA32" s="130" t="str">
        <f>IF(('[1]Drawer Front Profiles'!$D32-15.69403715)&gt;=0,"Look B,C,D &amp; G","No")</f>
        <v>No</v>
      </c>
      <c r="AB32" s="130" t="str">
        <f>IF(('[1]Drawer Front Profiles'!$D32-9.07032804)&gt;=0,"Look B,C,D,F &amp; G","No")</f>
        <v>Look B,C,D,F &amp; G</v>
      </c>
      <c r="AC32" s="129" t="str">
        <f>IF(('[1]Drawer Front Profiles'!$D32-14.02090435)&gt;=0,"Look B,C,D &amp; G","No")</f>
        <v>No</v>
      </c>
      <c r="AD32" s="131" t="str">
        <f>IF(('[1]Drawer Front Profiles'!$D32-0)&gt;=0,"Look B,C,D,F &amp; G","No")</f>
        <v>Look B,C,D,F &amp; G</v>
      </c>
      <c r="AE32" s="129" t="str">
        <f>IF(('[1]Drawer Front Profiles'!$D32-6.35954126)&gt;=0,"Look B,C,D &amp; G","No")</f>
        <v>Look B,C,D &amp; G</v>
      </c>
      <c r="AF32" s="131" t="str">
        <f>IF(('[1]Drawer Front Profiles'!$D32-19.68205639)&gt;=0,"Look B,C,D,F &amp; G","No")</f>
        <v>No</v>
      </c>
      <c r="AG32" s="131" t="str">
        <f>IF(('[1]Drawer Front Profiles'!$D32-15.69404481)&gt;=0,"Look B,C,D,F &amp; G","No")</f>
        <v>No</v>
      </c>
      <c r="AH32" s="131" t="str">
        <f>IF(('[1]Drawer Front Profiles'!$D32-0)&gt;=0,"Look B,C,D,F &amp; G","No")</f>
        <v>Look B,C,D,F &amp; G</v>
      </c>
      <c r="AI32" s="131" t="str">
        <f>IF(('[1]Drawer Front Profiles'!$D32-18.63750146)&gt;=0,"Look B,C,D,F &amp; G","No")</f>
        <v>No</v>
      </c>
      <c r="AJ32" s="131" t="str">
        <f>IF(('[1]Drawer Front Profiles'!$D32-7.75654335)&gt;=0,"Look B,C,D,F &amp; G","No")</f>
        <v>Look B,C,D,F &amp; G</v>
      </c>
      <c r="AK32" s="131" t="str">
        <f>IF(('[1]Drawer Front Profiles'!$D32-12.2875)&gt;=0,"Look B,C,D,F &amp; G","No")</f>
        <v>Look B,C,D,F &amp; G</v>
      </c>
      <c r="AL32" s="131" t="str">
        <f>IF(('[1]Drawer Front Profiles'!$D32-2.64403281)&gt;=0,"Look B,C,D,F &amp; G","No")</f>
        <v>Look B,C,D,F &amp; G</v>
      </c>
      <c r="AM32" s="131" t="str">
        <f>IF(('[1]Drawer Front Profiles'!$D32-0)&gt;=0,"Look B,C,D,F &amp; G","No")</f>
        <v>Look B,C,D,F &amp; G</v>
      </c>
      <c r="AN32" s="131" t="str">
        <f>IF(('[1]Drawer Front Profiles'!$D32-0)&gt;=0,"Look B,C,D,F &amp; G","No")</f>
        <v>Look B,C,D,F &amp; G</v>
      </c>
      <c r="AO32" s="131" t="str">
        <f>IF(('[1]Drawer Front Profiles'!$D32-2.64403281)&gt;=0,"Look B,C,D,F &amp; G","No")</f>
        <v>Look B,C,D,F &amp; G</v>
      </c>
      <c r="AP32" s="131" t="str">
        <f>IF(('[1]Drawer Front Profiles'!$D32-6.5903696)&gt;=0,"Look B,C,D,F &amp; G","No")</f>
        <v>Look B,C,D,F &amp; G</v>
      </c>
      <c r="AQ32" s="131" t="str">
        <f>IF(('[1]Drawer Front Profiles'!$D32-0)&gt;=0,"Look B,C,D,F &amp; G","No")</f>
        <v>Look B,C,D,F &amp; G</v>
      </c>
      <c r="AR32" s="131" t="str">
        <f>IF(('[1]Drawer Front Profiles'!$D32-1.99442068)&gt;=0,"Look B,C,D,F &amp; G","No")</f>
        <v>Look B,C,D,F &amp; G</v>
      </c>
      <c r="AS32" s="131" t="str">
        <f>IF(('[1]Drawer Front Profiles'!$D32-0)&gt;=0,"Look B,C,D,F &amp; G","No")</f>
        <v>Look B,C,D,F &amp; G</v>
      </c>
      <c r="AT32" s="131" t="str">
        <f>IF(('[1]Drawer Front Profiles'!$D32-9.07032804)&gt;=0,"Look B,C,D,F &amp; G","No")</f>
        <v>Look B,C,D,F &amp; G</v>
      </c>
      <c r="AU32" s="131" t="str">
        <f>IF(('[1]Drawer Front Profiles'!$D32-0)&gt;=0,"Look B,C,D,F &amp; G","No")</f>
        <v>Look B,C,D,F &amp; G</v>
      </c>
      <c r="AV32" s="131" t="str">
        <f>IF(('[1]Drawer Front Profiles'!$D32-0)&gt;=0,"Look B,C,D,F &amp; G","No")</f>
        <v>Look B,C,D,F &amp; G</v>
      </c>
      <c r="AW32" s="131" t="str">
        <f>IF(('[1]Drawer Front Profiles'!$D32-18.86904481)&gt;=0,"Look B,C,D,F &amp; G","No")</f>
        <v>No</v>
      </c>
      <c r="AX32" s="131" t="str">
        <f>IF(('[1]Drawer Front Profiles'!$D32-7.75654335)&gt;=0,"Look B,C,D,F &amp; G","No")</f>
        <v>Look B,C,D,F &amp; G</v>
      </c>
      <c r="AY32" s="131" t="str">
        <f>IF(('[1]Drawer Front Profiles'!$D32-17.28154481)&gt;=0,"Look B,C,D,F &amp; G","No")</f>
        <v>No</v>
      </c>
      <c r="AZ32" s="131" t="str">
        <f>IF(('[1]Drawer Front Profiles'!$D32-18.6375)&gt;=0,"Look B,C,D,F &amp; G","No")</f>
        <v>No</v>
      </c>
      <c r="BA32" s="131" t="str">
        <f>IF(('[1]Drawer Front Profiles'!$D32-9.34404)&gt;=0,"Look B,C,D,F &amp; G","No")</f>
        <v>Look B,C,D,F &amp; G</v>
      </c>
      <c r="BB32" s="131" t="str">
        <f>IF(('[1]Drawer Front Profiles'!$D32-28.1625)&gt;=0,"Look B,C,D,F &amp; G","No")</f>
        <v>No</v>
      </c>
      <c r="BC32" s="131" t="str">
        <f>IF(('[1]Drawer Front Profiles'!$D32-0)&gt;=0,"Look B,C,D,F &amp; G","No")</f>
        <v>Look B,C,D,F &amp; G</v>
      </c>
      <c r="BD32" s="131" t="str">
        <f>IF(('[1]Drawer Front Profiles'!$D32-21.81250146)&gt;=0,"Look B,C,D,F &amp; G","No")</f>
        <v>No</v>
      </c>
      <c r="BE32" s="131" t="str">
        <f>IF(('[1]Drawer Front Profiles'!$D32-9.1352216)&gt;=0,"Look B,C,D,F &amp; G","No")</f>
        <v>Look B,C,D,F &amp; G</v>
      </c>
      <c r="BF32" s="131" t="str">
        <f>IF(('[1]Drawer Front Profiles'!$D32-9.1352216)&gt;=0,"Look B,C,D,F &amp; G","No")</f>
        <v>Look B,C,D,F &amp; G</v>
      </c>
      <c r="BG32" s="131" t="str">
        <f>IF(('[1]Drawer Front Profiles'!$D32-21.81250292)&gt;=0,"Look B,C,D,F &amp; G","No")</f>
        <v>No</v>
      </c>
      <c r="BH32" s="131" t="str">
        <f>IF(('[1]Drawer Front Profiles'!$D32-21.81252021)&gt;=0,"Look B,C,D,F &amp; G","No")</f>
        <v>No</v>
      </c>
      <c r="BI32" s="131" t="str">
        <f>IF(('[1]Drawer Front Profiles'!$D32-7.525)&gt;=0,"Look B,C,D,F &amp; G","No")</f>
        <v>Look B,C,D,F &amp; G</v>
      </c>
    </row>
    <row r="33" spans="1:61" ht="15.75" customHeight="1" thickBot="1" x14ac:dyDescent="0.3">
      <c r="A33" s="127" t="str">
        <f>IF('[1]Drawer Front Profiles'!$A33&lt;&gt;"",'[1]Drawer Front Profiles'!$A33,"")</f>
        <v>272RP</v>
      </c>
      <c r="B33" s="127" t="str">
        <f>IF('[1]Drawer Front Profiles'!$B33&lt;&gt;"",'[1]Drawer Front Profiles'!$B33,"")</f>
        <v>305-38RP</v>
      </c>
      <c r="C33" s="128" t="str">
        <f>IF(('[1]Drawer Front Profiles'!$D33-0)&gt;=0,"Look B,C,D,F &amp; G","No")</f>
        <v>Look B,C,D,F &amp; G</v>
      </c>
      <c r="D33" s="129" t="str">
        <f>IF(('[1]Drawer Front Profiles'!$D33-0)&gt;=0,"Look B,C,D,F &amp; G","No")</f>
        <v>Look B,C,D,F &amp; G</v>
      </c>
      <c r="E33" s="129" t="str">
        <f>IF(('[1]Drawer Front Profiles'!$D33-2.6439654)&gt;=0,"Look B,C,D,F &amp; G","No")</f>
        <v>Look B,C,D,F &amp; G</v>
      </c>
      <c r="F33" s="129" t="str">
        <f>IF(('[1]Drawer Front Profiles'!$D33-6.5903696)&gt;=0,"Look B,C,D,F &amp; G","No")</f>
        <v>Look B,C,D,F &amp; G</v>
      </c>
      <c r="G33" s="129" t="str">
        <f>IF(('[1]Drawer Front Profiles'!$D33-15.46250146)&gt;=0,"Look C,D &amp; G","No")</f>
        <v>Look C,D &amp; G</v>
      </c>
      <c r="H33" s="129" t="str">
        <f>IF(('[1]Drawer Front Profiles'!$D33-9.34404481)&gt;=0,"Look B,C,D &amp; G","No")</f>
        <v>Look B,C,D &amp; G</v>
      </c>
      <c r="I33" s="129" t="str">
        <f>IF(('[1]Drawer Front Profiles'!$D33-0)&gt;=0,"Look B,C,D,F &amp; G","No")</f>
        <v>Look B,C,D,F &amp; G</v>
      </c>
      <c r="J33" s="129" t="str">
        <f>IF(('[1]Drawer Front Profiles'!$D33-1.99442068)&gt;=0,"Look B,C,D,F &amp; G","No")</f>
        <v>Look B,C,D,F &amp; G</v>
      </c>
      <c r="K33" s="129" t="str">
        <f>IF(('[1]Drawer Front Profiles'!$D33-15.75471398)&gt;=0,"Look C,D &amp; G","No")</f>
        <v>Look C,D &amp; G</v>
      </c>
      <c r="L33" s="129" t="str">
        <f>IF(('[1]Drawer Front Profiles'!$D33-14.02090435)&gt;=0,"Look C,D &amp; G","No")</f>
        <v>Look C,D &amp; G</v>
      </c>
      <c r="M33" s="129" t="str">
        <f>IF(('[1]Drawer Front Profiles'!$D33-18.41250064)&gt;=0,"Look C,D &amp; G","No")</f>
        <v>Look C,D &amp; G</v>
      </c>
      <c r="N33" s="129" t="str">
        <f>IF(('[1]Drawer Front Profiles'!$D33-0)&gt;=0,"Look B,C,D &amp; G","No")</f>
        <v>Look B,C,D &amp; G</v>
      </c>
      <c r="O33" s="129" t="str">
        <f>IF(('[1]Drawer Front Profiles'!$D33-3.04396498)&gt;=0,"Look B,C,D &amp; G","No")</f>
        <v>Look B,C,D &amp; G</v>
      </c>
      <c r="P33" s="129" t="str">
        <f>IF(('[1]Drawer Front Profiles'!$D33-18.64135815)&gt;=0,"Look C,D &amp; G","No")</f>
        <v>Look C,D &amp; G</v>
      </c>
      <c r="Q33" s="129" t="str">
        <f>IF(('[1]Drawer Front Profiles'!$D33-16.84645805)&gt;=0,"Look C,D &amp; G","No")</f>
        <v>Look C,D &amp; G</v>
      </c>
      <c r="R33" s="130" t="str">
        <f>IF(('[1]Drawer Front Profiles'!$D33-15.46250146)&gt;=0,"Look B,C,D &amp; G","No")</f>
        <v>Look B,C,D &amp; G</v>
      </c>
      <c r="S33" s="129" t="str">
        <f>IF(('[1]Drawer Front Profiles'!$D33-27.94954481)&gt;=0,"Look C,D &amp; G","No")</f>
        <v>No</v>
      </c>
      <c r="T33" s="129" t="str">
        <f>IF(('[1]Drawer Front Profiles'!$D33-18.64404399)&gt;=0,"Look C,D &amp; G","No")</f>
        <v>Look C,D &amp; G</v>
      </c>
      <c r="U33" s="130" t="str">
        <f>IF(('[1]Drawer Front Profiles'!$D33-0)&gt;=0,"Look B,C,D &amp; G","No")</f>
        <v>Look B,C,D &amp; G</v>
      </c>
      <c r="V33" s="130" t="str">
        <f>IF(('[1]Drawer Front Profiles'!$D33-8.58589172)&gt;=0,"Look B,C,D &amp; G","No")</f>
        <v>Look B,C,D &amp; G</v>
      </c>
      <c r="W33" s="129" t="str">
        <f>IF(('[1]Drawer Front Profiles'!$D33-0)&gt;=0,"Look B,C,D,F &amp; G","No")</f>
        <v>Look B,C,D,F &amp; G</v>
      </c>
      <c r="X33" s="129" t="str">
        <f>IF(('[1]Drawer Front Profiles'!$D33-2.64403281)&gt;=0,"Look C,D &amp; G","No")</f>
        <v>Look C,D &amp; G</v>
      </c>
      <c r="Y33" s="130" t="str">
        <f>IF(('[1]Drawer Front Profiles'!$D33-9.07032804)&gt;=0,"Look C,D &amp; G","No")</f>
        <v>Look C,D &amp; G</v>
      </c>
      <c r="Z33" s="130" t="str">
        <f>IF(('[1]Drawer Front Profiles'!$D33-15.46250146)&gt;=0,"Look C,D &amp; G","No")</f>
        <v>Look C,D &amp; G</v>
      </c>
      <c r="AA33" s="130" t="str">
        <f>IF(('[1]Drawer Front Profiles'!$D33-15.69403715)&gt;=0,"Look B,C,D &amp; G","No")</f>
        <v>Look B,C,D &amp; G</v>
      </c>
      <c r="AB33" s="130" t="str">
        <f>IF(('[1]Drawer Front Profiles'!$D33-9.07032804)&gt;=0,"Look B,C,D,F &amp; G","No")</f>
        <v>Look B,C,D,F &amp; G</v>
      </c>
      <c r="AC33" s="129" t="str">
        <f>IF(('[1]Drawer Front Profiles'!$D33-14.02090435)&gt;=0,"Look B,C,D &amp; G","No")</f>
        <v>Look B,C,D &amp; G</v>
      </c>
      <c r="AD33" s="131" t="str">
        <f>IF(('[1]Drawer Front Profiles'!$D33-0)&gt;=0,"Look B,C,D,F &amp; G","No")</f>
        <v>Look B,C,D,F &amp; G</v>
      </c>
      <c r="AE33" s="129" t="str">
        <f>IF(('[1]Drawer Front Profiles'!$D33-6.35954126)&gt;=0,"Look B,C,D &amp; G","No")</f>
        <v>Look B,C,D &amp; G</v>
      </c>
      <c r="AF33" s="131" t="str">
        <f>IF(('[1]Drawer Front Profiles'!$D33-19.68205639)&gt;=0,"Look B,C,D,F &amp; G","No")</f>
        <v>No</v>
      </c>
      <c r="AG33" s="131" t="str">
        <f>IF(('[1]Drawer Front Profiles'!$D33-15.69404481)&gt;=0,"Look B,C,D,F &amp; G","No")</f>
        <v>Look B,C,D,F &amp; G</v>
      </c>
      <c r="AH33" s="131" t="str">
        <f>IF(('[1]Drawer Front Profiles'!$D33-0)&gt;=0,"Look B,C,D,F &amp; G","No")</f>
        <v>Look B,C,D,F &amp; G</v>
      </c>
      <c r="AI33" s="131" t="str">
        <f>IF(('[1]Drawer Front Profiles'!$D33-18.63750146)&gt;=0,"Look B,C,D,F &amp; G","No")</f>
        <v>Look B,C,D,F &amp; G</v>
      </c>
      <c r="AJ33" s="131" t="str">
        <f>IF(('[1]Drawer Front Profiles'!$D33-7.75654335)&gt;=0,"Look B,C,D,F &amp; G","No")</f>
        <v>Look B,C,D,F &amp; G</v>
      </c>
      <c r="AK33" s="131" t="str">
        <f>IF(('[1]Drawer Front Profiles'!$D33-12.2875)&gt;=0,"Look B,C,D,F &amp; G","No")</f>
        <v>Look B,C,D,F &amp; G</v>
      </c>
      <c r="AL33" s="131" t="str">
        <f>IF(('[1]Drawer Front Profiles'!$D33-2.64403281)&gt;=0,"Look B,C,D,F &amp; G","No")</f>
        <v>Look B,C,D,F &amp; G</v>
      </c>
      <c r="AM33" s="131" t="str">
        <f>IF(('[1]Drawer Front Profiles'!$D33-0)&gt;=0,"Look B,C,D,F &amp; G","No")</f>
        <v>Look B,C,D,F &amp; G</v>
      </c>
      <c r="AN33" s="131" t="str">
        <f>IF(('[1]Drawer Front Profiles'!$D33-0)&gt;=0,"Look B,C,D,F &amp; G","No")</f>
        <v>Look B,C,D,F &amp; G</v>
      </c>
      <c r="AO33" s="131" t="str">
        <f>IF(('[1]Drawer Front Profiles'!$D33-2.64403281)&gt;=0,"Look B,C,D,F &amp; G","No")</f>
        <v>Look B,C,D,F &amp; G</v>
      </c>
      <c r="AP33" s="131" t="str">
        <f>IF(('[1]Drawer Front Profiles'!$D33-6.5903696)&gt;=0,"Look B,C,D,F &amp; G","No")</f>
        <v>Look B,C,D,F &amp; G</v>
      </c>
      <c r="AQ33" s="131" t="str">
        <f>IF(('[1]Drawer Front Profiles'!$D33-0)&gt;=0,"Look B,C,D,F &amp; G","No")</f>
        <v>Look B,C,D,F &amp; G</v>
      </c>
      <c r="AR33" s="131" t="str">
        <f>IF(('[1]Drawer Front Profiles'!$D33-1.99442068)&gt;=0,"Look B,C,D,F &amp; G","No")</f>
        <v>Look B,C,D,F &amp; G</v>
      </c>
      <c r="AS33" s="131" t="str">
        <f>IF(('[1]Drawer Front Profiles'!$D33-0)&gt;=0,"Look B,C,D,F &amp; G","No")</f>
        <v>Look B,C,D,F &amp; G</v>
      </c>
      <c r="AT33" s="131" t="str">
        <f>IF(('[1]Drawer Front Profiles'!$D33-9.07032804)&gt;=0,"Look B,C,D,F &amp; G","No")</f>
        <v>Look B,C,D,F &amp; G</v>
      </c>
      <c r="AU33" s="131" t="str">
        <f>IF(('[1]Drawer Front Profiles'!$D33-0)&gt;=0,"Look B,C,D,F &amp; G","No")</f>
        <v>Look B,C,D,F &amp; G</v>
      </c>
      <c r="AV33" s="131" t="str">
        <f>IF(('[1]Drawer Front Profiles'!$D33-0)&gt;=0,"Look B,C,D,F &amp; G","No")</f>
        <v>Look B,C,D,F &amp; G</v>
      </c>
      <c r="AW33" s="131" t="str">
        <f>IF(('[1]Drawer Front Profiles'!$D33-18.86904481)&gt;=0,"Look B,C,D,F &amp; G","No")</f>
        <v>Look B,C,D,F &amp; G</v>
      </c>
      <c r="AX33" s="131" t="str">
        <f>IF(('[1]Drawer Front Profiles'!$D33-7.75654335)&gt;=0,"Look B,C,D,F &amp; G","No")</f>
        <v>Look B,C,D,F &amp; G</v>
      </c>
      <c r="AY33" s="131" t="str">
        <f>IF(('[1]Drawer Front Profiles'!$D33-17.28154481)&gt;=0,"Look B,C,D,F &amp; G","No")</f>
        <v>Look B,C,D,F &amp; G</v>
      </c>
      <c r="AZ33" s="131" t="str">
        <f>IF(('[1]Drawer Front Profiles'!$D33-18.6375)&gt;=0,"Look B,C,D,F &amp; G","No")</f>
        <v>Look B,C,D,F &amp; G</v>
      </c>
      <c r="BA33" s="131" t="str">
        <f>IF(('[1]Drawer Front Profiles'!$D33-9.34404)&gt;=0,"Look B,C,D,F &amp; G","No")</f>
        <v>Look B,C,D,F &amp; G</v>
      </c>
      <c r="BB33" s="131" t="str">
        <f>IF(('[1]Drawer Front Profiles'!$D33-28.1625)&gt;=0,"Look B,C,D,F &amp; G","No")</f>
        <v>No</v>
      </c>
      <c r="BC33" s="131" t="str">
        <f>IF(('[1]Drawer Front Profiles'!$D33-0)&gt;=0,"Look B,C,D,F &amp; G","No")</f>
        <v>Look B,C,D,F &amp; G</v>
      </c>
      <c r="BD33" s="131" t="str">
        <f>IF(('[1]Drawer Front Profiles'!$D33-21.81250146)&gt;=0,"Look B,C,D,F &amp; G","No")</f>
        <v>No</v>
      </c>
      <c r="BE33" s="131" t="str">
        <f>IF(('[1]Drawer Front Profiles'!$D33-9.1352216)&gt;=0,"Look B,C,D,F &amp; G","No")</f>
        <v>Look B,C,D,F &amp; G</v>
      </c>
      <c r="BF33" s="131" t="str">
        <f>IF(('[1]Drawer Front Profiles'!$D33-9.1352216)&gt;=0,"Look B,C,D,F &amp; G","No")</f>
        <v>Look B,C,D,F &amp; G</v>
      </c>
      <c r="BG33" s="131" t="str">
        <f>IF(('[1]Drawer Front Profiles'!$D33-21.81250292)&gt;=0,"Look B,C,D,F &amp; G","No")</f>
        <v>No</v>
      </c>
      <c r="BH33" s="131" t="str">
        <f>IF(('[1]Drawer Front Profiles'!$D33-21.81252021)&gt;=0,"Look B,C,D,F &amp; G","No")</f>
        <v>No</v>
      </c>
      <c r="BI33" s="131" t="str">
        <f>IF(('[1]Drawer Front Profiles'!$D33-7.525)&gt;=0,"Look B,C,D,F &amp; G","No")</f>
        <v>Look B,C,D,F &amp; G</v>
      </c>
    </row>
    <row r="34" spans="1:61" ht="15.75" customHeight="1" thickBot="1" x14ac:dyDescent="0.3">
      <c r="A34" s="127" t="str">
        <f>IF('[1]Drawer Front Profiles'!$A34&lt;&gt;"",'[1]Drawer Front Profiles'!$A34,"")</f>
        <v>249RP</v>
      </c>
      <c r="B34" s="127" t="str">
        <f>IF('[1]Drawer Front Profiles'!$B34&lt;&gt;"",'[1]Drawer Front Profiles'!$B34,"")</f>
        <v>305-51RP</v>
      </c>
      <c r="C34" s="128" t="str">
        <f>IF(('[1]Drawer Front Profiles'!$D34-0)&gt;=0,"Look B,C,D,F &amp; G","No")</f>
        <v>Look B,C,D,F &amp; G</v>
      </c>
      <c r="D34" s="129" t="str">
        <f>IF(('[1]Drawer Front Profiles'!$D34-0)&gt;=0,"Look B,C,D,F &amp; G","No")</f>
        <v>Look B,C,D,F &amp; G</v>
      </c>
      <c r="E34" s="129" t="str">
        <f>IF(('[1]Drawer Front Profiles'!$D34-2.6439654)&gt;=0,"Look B,C,D,F &amp; G","No")</f>
        <v>Look B,C,D,F &amp; G</v>
      </c>
      <c r="F34" s="129" t="str">
        <f>IF(('[1]Drawer Front Profiles'!$D34-6.5903696)&gt;=0,"Look B,C,D,F &amp; G","No")</f>
        <v>Look B,C,D,F &amp; G</v>
      </c>
      <c r="G34" s="129" t="str">
        <f>IF(('[1]Drawer Front Profiles'!$D34-15.46250146)&gt;=0,"Look C,D &amp; G","No")</f>
        <v>Look C,D &amp; G</v>
      </c>
      <c r="H34" s="129" t="str">
        <f>IF(('[1]Drawer Front Profiles'!$D34-9.34404481)&gt;=0,"Look B,C,D &amp; G","No")</f>
        <v>Look B,C,D &amp; G</v>
      </c>
      <c r="I34" s="129" t="str">
        <f>IF(('[1]Drawer Front Profiles'!$D34-0)&gt;=0,"Look B,C,D,F &amp; G","No")</f>
        <v>Look B,C,D,F &amp; G</v>
      </c>
      <c r="J34" s="129" t="str">
        <f>IF(('[1]Drawer Front Profiles'!$D34-1.99442068)&gt;=0,"Look B,C,D,F &amp; G","No")</f>
        <v>Look B,C,D,F &amp; G</v>
      </c>
      <c r="K34" s="129" t="str">
        <f>IF(('[1]Drawer Front Profiles'!$D34-15.75471398)&gt;=0,"Look C,D &amp; G","No")</f>
        <v>Look C,D &amp; G</v>
      </c>
      <c r="L34" s="129" t="str">
        <f>IF(('[1]Drawer Front Profiles'!$D34-14.02090435)&gt;=0,"Look C,D &amp; G","No")</f>
        <v>Look C,D &amp; G</v>
      </c>
      <c r="M34" s="129" t="str">
        <f>IF(('[1]Drawer Front Profiles'!$D34-18.41250064)&gt;=0,"Look C,D &amp; G","No")</f>
        <v>Look C,D &amp; G</v>
      </c>
      <c r="N34" s="129" t="str">
        <f>IF(('[1]Drawer Front Profiles'!$D34-0)&gt;=0,"Look B,C,D &amp; G","No")</f>
        <v>Look B,C,D &amp; G</v>
      </c>
      <c r="O34" s="129" t="str">
        <f>IF(('[1]Drawer Front Profiles'!$D34-3.04396498)&gt;=0,"Look B,C,D &amp; G","No")</f>
        <v>Look B,C,D &amp; G</v>
      </c>
      <c r="P34" s="129" t="str">
        <f>IF(('[1]Drawer Front Profiles'!$D34-18.64135815)&gt;=0,"Look C,D &amp; G","No")</f>
        <v>Look C,D &amp; G</v>
      </c>
      <c r="Q34" s="129" t="str">
        <f>IF(('[1]Drawer Front Profiles'!$D34-16.84645805)&gt;=0,"Look C,D &amp; G","No")</f>
        <v>Look C,D &amp; G</v>
      </c>
      <c r="R34" s="130" t="str">
        <f>IF(('[1]Drawer Front Profiles'!$D34-15.46250146)&gt;=0,"Look B,C,D &amp; G","No")</f>
        <v>Look B,C,D &amp; G</v>
      </c>
      <c r="S34" s="129" t="str">
        <f>IF(('[1]Drawer Front Profiles'!$D34-27.94954481)&gt;=0,"Look C,D &amp; G","No")</f>
        <v>Look C,D &amp; G</v>
      </c>
      <c r="T34" s="129" t="str">
        <f>IF(('[1]Drawer Front Profiles'!$D34-18.64404399)&gt;=0,"Look C,D &amp; G","No")</f>
        <v>Look C,D &amp; G</v>
      </c>
      <c r="U34" s="130" t="str">
        <f>IF(('[1]Drawer Front Profiles'!$D34-0)&gt;=0,"Look B,C,D &amp; G","No")</f>
        <v>Look B,C,D &amp; G</v>
      </c>
      <c r="V34" s="130" t="str">
        <f>IF(('[1]Drawer Front Profiles'!$D34-8.58589172)&gt;=0,"Look B,C,D &amp; G","No")</f>
        <v>Look B,C,D &amp; G</v>
      </c>
      <c r="W34" s="129" t="str">
        <f>IF(('[1]Drawer Front Profiles'!$D34-0)&gt;=0,"Look B,C,D,F &amp; G","No")</f>
        <v>Look B,C,D,F &amp; G</v>
      </c>
      <c r="X34" s="129" t="str">
        <f>IF(('[1]Drawer Front Profiles'!$D34-2.64403281)&gt;=0,"Look C,D &amp; G","No")</f>
        <v>Look C,D &amp; G</v>
      </c>
      <c r="Y34" s="130" t="str">
        <f>IF(('[1]Drawer Front Profiles'!$D34-9.07032804)&gt;=0,"Look C,D &amp; G","No")</f>
        <v>Look C,D &amp; G</v>
      </c>
      <c r="Z34" s="130" t="str">
        <f>IF(('[1]Drawer Front Profiles'!$D34-15.46250146)&gt;=0,"Look C,D &amp; G","No")</f>
        <v>Look C,D &amp; G</v>
      </c>
      <c r="AA34" s="130" t="str">
        <f>IF(('[1]Drawer Front Profiles'!$D34-15.69403715)&gt;=0,"Look B,C,D &amp; G","No")</f>
        <v>Look B,C,D &amp; G</v>
      </c>
      <c r="AB34" s="130" t="str">
        <f>IF(('[1]Drawer Front Profiles'!$D34-9.07032804)&gt;=0,"Look B,C,D,F &amp; G","No")</f>
        <v>Look B,C,D,F &amp; G</v>
      </c>
      <c r="AC34" s="129" t="str">
        <f>IF(('[1]Drawer Front Profiles'!$D34-14.02090435)&gt;=0,"Look B,C,D &amp; G","No")</f>
        <v>Look B,C,D &amp; G</v>
      </c>
      <c r="AD34" s="131" t="str">
        <f>IF(('[1]Drawer Front Profiles'!$D34-0)&gt;=0,"Look B,C,D,F &amp; G","No")</f>
        <v>Look B,C,D,F &amp; G</v>
      </c>
      <c r="AE34" s="129" t="str">
        <f>IF(('[1]Drawer Front Profiles'!$D34-6.35954126)&gt;=0,"Look B,C,D &amp; G","No")</f>
        <v>Look B,C,D &amp; G</v>
      </c>
      <c r="AF34" s="131" t="str">
        <f>IF(('[1]Drawer Front Profiles'!$D34-19.68205639)&gt;=0,"Look B,C,D,F &amp; G","No")</f>
        <v>Look B,C,D,F &amp; G</v>
      </c>
      <c r="AG34" s="131" t="str">
        <f>IF(('[1]Drawer Front Profiles'!$D34-15.69404481)&gt;=0,"Look B,C,D,F &amp; G","No")</f>
        <v>Look B,C,D,F &amp; G</v>
      </c>
      <c r="AH34" s="131" t="str">
        <f>IF(('[1]Drawer Front Profiles'!$D34-0)&gt;=0,"Look B,C,D,F &amp; G","No")</f>
        <v>Look B,C,D,F &amp; G</v>
      </c>
      <c r="AI34" s="131" t="str">
        <f>IF(('[1]Drawer Front Profiles'!$D34-18.63750146)&gt;=0,"Look B,C,D,F &amp; G","No")</f>
        <v>Look B,C,D,F &amp; G</v>
      </c>
      <c r="AJ34" s="131" t="str">
        <f>IF(('[1]Drawer Front Profiles'!$D34-7.75654335)&gt;=0,"Look B,C,D,F &amp; G","No")</f>
        <v>Look B,C,D,F &amp; G</v>
      </c>
      <c r="AK34" s="131" t="str">
        <f>IF(('[1]Drawer Front Profiles'!$D34-12.2875)&gt;=0,"Look B,C,D,F &amp; G","No")</f>
        <v>Look B,C,D,F &amp; G</v>
      </c>
      <c r="AL34" s="131" t="str">
        <f>IF(('[1]Drawer Front Profiles'!$D34-2.64403281)&gt;=0,"Look B,C,D,F &amp; G","No")</f>
        <v>Look B,C,D,F &amp; G</v>
      </c>
      <c r="AM34" s="131" t="str">
        <f>IF(('[1]Drawer Front Profiles'!$D34-0)&gt;=0,"Look B,C,D,F &amp; G","No")</f>
        <v>Look B,C,D,F &amp; G</v>
      </c>
      <c r="AN34" s="131" t="str">
        <f>IF(('[1]Drawer Front Profiles'!$D34-0)&gt;=0,"Look B,C,D,F &amp; G","No")</f>
        <v>Look B,C,D,F &amp; G</v>
      </c>
      <c r="AO34" s="131" t="str">
        <f>IF(('[1]Drawer Front Profiles'!$D34-2.64403281)&gt;=0,"Look B,C,D,F &amp; G","No")</f>
        <v>Look B,C,D,F &amp; G</v>
      </c>
      <c r="AP34" s="131" t="str">
        <f>IF(('[1]Drawer Front Profiles'!$D34-6.5903696)&gt;=0,"Look B,C,D,F &amp; G","No")</f>
        <v>Look B,C,D,F &amp; G</v>
      </c>
      <c r="AQ34" s="131" t="str">
        <f>IF(('[1]Drawer Front Profiles'!$D34-0)&gt;=0,"Look B,C,D,F &amp; G","No")</f>
        <v>Look B,C,D,F &amp; G</v>
      </c>
      <c r="AR34" s="131" t="str">
        <f>IF(('[1]Drawer Front Profiles'!$D34-1.99442068)&gt;=0,"Look B,C,D,F &amp; G","No")</f>
        <v>Look B,C,D,F &amp; G</v>
      </c>
      <c r="AS34" s="131" t="str">
        <f>IF(('[1]Drawer Front Profiles'!$D34-0)&gt;=0,"Look B,C,D,F &amp; G","No")</f>
        <v>Look B,C,D,F &amp; G</v>
      </c>
      <c r="AT34" s="131" t="str">
        <f>IF(('[1]Drawer Front Profiles'!$D34-9.07032804)&gt;=0,"Look B,C,D,F &amp; G","No")</f>
        <v>Look B,C,D,F &amp; G</v>
      </c>
      <c r="AU34" s="131" t="str">
        <f>IF(('[1]Drawer Front Profiles'!$D34-0)&gt;=0,"Look B,C,D,F &amp; G","No")</f>
        <v>Look B,C,D,F &amp; G</v>
      </c>
      <c r="AV34" s="131" t="str">
        <f>IF(('[1]Drawer Front Profiles'!$D34-0)&gt;=0,"Look B,C,D,F &amp; G","No")</f>
        <v>Look B,C,D,F &amp; G</v>
      </c>
      <c r="AW34" s="131" t="str">
        <f>IF(('[1]Drawer Front Profiles'!$D34-18.86904481)&gt;=0,"Look B,C,D,F &amp; G","No")</f>
        <v>Look B,C,D,F &amp; G</v>
      </c>
      <c r="AX34" s="131" t="str">
        <f>IF(('[1]Drawer Front Profiles'!$D34-7.75654335)&gt;=0,"Look B,C,D,F &amp; G","No")</f>
        <v>Look B,C,D,F &amp; G</v>
      </c>
      <c r="AY34" s="131" t="str">
        <f>IF(('[1]Drawer Front Profiles'!$D34-17.28154481)&gt;=0,"Look B,C,D,F &amp; G","No")</f>
        <v>Look B,C,D,F &amp; G</v>
      </c>
      <c r="AZ34" s="131" t="str">
        <f>IF(('[1]Drawer Front Profiles'!$D34-18.6375)&gt;=0,"Look B,C,D,F &amp; G","No")</f>
        <v>Look B,C,D,F &amp; G</v>
      </c>
      <c r="BA34" s="131" t="str">
        <f>IF(('[1]Drawer Front Profiles'!$D34-9.34404)&gt;=0,"Look B,C,D,F &amp; G","No")</f>
        <v>Look B,C,D,F &amp; G</v>
      </c>
      <c r="BB34" s="131" t="str">
        <f>IF(('[1]Drawer Front Profiles'!$D34-28.1625)&gt;=0,"Look B,C,D,F &amp; G","No")</f>
        <v>Look B,C,D,F &amp; G</v>
      </c>
      <c r="BC34" s="131" t="str">
        <f>IF(('[1]Drawer Front Profiles'!$D34-0)&gt;=0,"Look B,C,D,F &amp; G","No")</f>
        <v>Look B,C,D,F &amp; G</v>
      </c>
      <c r="BD34" s="131" t="str">
        <f>IF(('[1]Drawer Front Profiles'!$D34-21.81250146)&gt;=0,"Look B,C,D,F &amp; G","No")</f>
        <v>Look B,C,D,F &amp; G</v>
      </c>
      <c r="BE34" s="131" t="str">
        <f>IF(('[1]Drawer Front Profiles'!$D34-9.1352216)&gt;=0,"Look B,C,D,F &amp; G","No")</f>
        <v>Look B,C,D,F &amp; G</v>
      </c>
      <c r="BF34" s="131" t="str">
        <f>IF(('[1]Drawer Front Profiles'!$D34-9.1352216)&gt;=0,"Look B,C,D,F &amp; G","No")</f>
        <v>Look B,C,D,F &amp; G</v>
      </c>
      <c r="BG34" s="131" t="str">
        <f>IF(('[1]Drawer Front Profiles'!$D34-21.81250292)&gt;=0,"Look B,C,D,F &amp; G","No")</f>
        <v>Look B,C,D,F &amp; G</v>
      </c>
      <c r="BH34" s="131" t="str">
        <f>IF(('[1]Drawer Front Profiles'!$D34-21.81252021)&gt;=0,"Look B,C,D,F &amp; G","No")</f>
        <v>Look B,C,D,F &amp; G</v>
      </c>
      <c r="BI34" s="131" t="str">
        <f>IF(('[1]Drawer Front Profiles'!$D34-7.525)&gt;=0,"Look B,C,D,F &amp; G","No")</f>
        <v>Look B,C,D,F &amp; G</v>
      </c>
    </row>
    <row r="35" spans="1:61" ht="15.75" customHeight="1" thickBot="1" x14ac:dyDescent="0.3">
      <c r="A35" s="127" t="str">
        <f>IF('[1]Drawer Front Profiles'!$A35&lt;&gt;"",'[1]Drawer Front Profiles'!$A35,"")</f>
        <v>N/A</v>
      </c>
      <c r="B35" s="127" t="str">
        <f>IF('[1]Drawer Front Profiles'!$B35&lt;&gt;"",'[1]Drawer Front Profiles'!$B35,"")</f>
        <v>306-19RP</v>
      </c>
      <c r="C35" s="128" t="str">
        <f>IF(('[1]Drawer Front Profiles'!$D35-0)&gt;=0,"Look B,C,D,F &amp; G","No")</f>
        <v>Look B,C,D,F &amp; G</v>
      </c>
      <c r="D35" s="129" t="str">
        <f>IF(('[1]Drawer Front Profiles'!$D35-0)&gt;=0,"Look B,C,D,F &amp; G","No")</f>
        <v>Look B,C,D,F &amp; G</v>
      </c>
      <c r="E35" s="129" t="str">
        <f>IF(('[1]Drawer Front Profiles'!$D35-2.6439654)&gt;=0,"Look B,C,D,F &amp; G","No")</f>
        <v>Look B,C,D,F &amp; G</v>
      </c>
      <c r="F35" s="129" t="str">
        <f>IF(('[1]Drawer Front Profiles'!$D35-6.5903696)&gt;=0,"Look B,C,D,F &amp; G","No")</f>
        <v>Look B,C,D,F &amp; G</v>
      </c>
      <c r="G35" s="129" t="str">
        <f>IF(('[1]Drawer Front Profiles'!$D35-15.46250146)&gt;=0,"Look C,D &amp; G","No")</f>
        <v>No</v>
      </c>
      <c r="H35" s="129" t="str">
        <f>IF(('[1]Drawer Front Profiles'!$D35-9.34404481)&gt;=0,"Look B,C,D &amp; G","No")</f>
        <v>Look B,C,D &amp; G</v>
      </c>
      <c r="I35" s="129" t="str">
        <f>IF(('[1]Drawer Front Profiles'!$D35-0)&gt;=0,"Look B,C,D,F &amp; G","No")</f>
        <v>Look B,C,D,F &amp; G</v>
      </c>
      <c r="J35" s="129" t="str">
        <f>IF(('[1]Drawer Front Profiles'!$D35-1.99442068)&gt;=0,"Look B,C,D,F &amp; G","No")</f>
        <v>Look B,C,D,F &amp; G</v>
      </c>
      <c r="K35" s="129" t="str">
        <f>IF(('[1]Drawer Front Profiles'!$D35-15.75471398)&gt;=0,"Look C,D &amp; G","No")</f>
        <v>No</v>
      </c>
      <c r="L35" s="129" t="str">
        <f>IF(('[1]Drawer Front Profiles'!$D35-14.02090435)&gt;=0,"Look C,D &amp; G","No")</f>
        <v>No</v>
      </c>
      <c r="M35" s="129" t="str">
        <f>IF(('[1]Drawer Front Profiles'!$D35-18.41250064)&gt;=0,"Look C,D &amp; G","No")</f>
        <v>No</v>
      </c>
      <c r="N35" s="129" t="str">
        <f>IF(('[1]Drawer Front Profiles'!$D35-0)&gt;=0,"Look B,C,D &amp; G","No")</f>
        <v>Look B,C,D &amp; G</v>
      </c>
      <c r="O35" s="129" t="str">
        <f>IF(('[1]Drawer Front Profiles'!$D35-3.04396498)&gt;=0,"Look B,C,D &amp; G","No")</f>
        <v>Look B,C,D &amp; G</v>
      </c>
      <c r="P35" s="129" t="str">
        <f>IF(('[1]Drawer Front Profiles'!$D35-18.64135815)&gt;=0,"Look C,D &amp; G","No")</f>
        <v>No</v>
      </c>
      <c r="Q35" s="129" t="str">
        <f>IF(('[1]Drawer Front Profiles'!$D35-16.84645805)&gt;=0,"Look C,D &amp; G","No")</f>
        <v>No</v>
      </c>
      <c r="R35" s="130" t="str">
        <f>IF(('[1]Drawer Front Profiles'!$D35-15.46250146)&gt;=0,"Look B,C,D &amp; G","No")</f>
        <v>No</v>
      </c>
      <c r="S35" s="129" t="str">
        <f>IF(('[1]Drawer Front Profiles'!$D35-27.94954481)&gt;=0,"Look C,D &amp; G","No")</f>
        <v>No</v>
      </c>
      <c r="T35" s="129" t="str">
        <f>IF(('[1]Drawer Front Profiles'!$D35-18.64404399)&gt;=0,"Look C,D &amp; G","No")</f>
        <v>No</v>
      </c>
      <c r="U35" s="130" t="str">
        <f>IF(('[1]Drawer Front Profiles'!$D35-0)&gt;=0,"Look B,C,D &amp; G","No")</f>
        <v>Look B,C,D &amp; G</v>
      </c>
      <c r="V35" s="130" t="str">
        <f>IF(('[1]Drawer Front Profiles'!$D35-8.58589172)&gt;=0,"Look B,C,D &amp; G","No")</f>
        <v>Look B,C,D &amp; G</v>
      </c>
      <c r="W35" s="129" t="str">
        <f>IF(('[1]Drawer Front Profiles'!$D35-0)&gt;=0,"Look B,C,D,F &amp; G","No")</f>
        <v>Look B,C,D,F &amp; G</v>
      </c>
      <c r="X35" s="129" t="str">
        <f>IF(('[1]Drawer Front Profiles'!$D35-2.64403281)&gt;=0,"Look C,D &amp; G","No")</f>
        <v>Look C,D &amp; G</v>
      </c>
      <c r="Y35" s="130" t="str">
        <f>IF(('[1]Drawer Front Profiles'!$D35-9.07032804)&gt;=0,"Look C,D &amp; G","No")</f>
        <v>Look C,D &amp; G</v>
      </c>
      <c r="Z35" s="130" t="str">
        <f>IF(('[1]Drawer Front Profiles'!$D35-15.46250146)&gt;=0,"Look C,D &amp; G","No")</f>
        <v>No</v>
      </c>
      <c r="AA35" s="130" t="str">
        <f>IF(('[1]Drawer Front Profiles'!$D35-15.69403715)&gt;=0,"Look B,C,D &amp; G","No")</f>
        <v>No</v>
      </c>
      <c r="AB35" s="130" t="str">
        <f>IF(('[1]Drawer Front Profiles'!$D35-9.07032804)&gt;=0,"Look B,C,D,F &amp; G","No")</f>
        <v>Look B,C,D,F &amp; G</v>
      </c>
      <c r="AC35" s="129" t="str">
        <f>IF(('[1]Drawer Front Profiles'!$D35-14.02090435)&gt;=0,"Look B,C,D &amp; G","No")</f>
        <v>No</v>
      </c>
      <c r="AD35" s="131" t="str">
        <f>IF(('[1]Drawer Front Profiles'!$D35-0)&gt;=0,"Look B,C,D,F &amp; G","No")</f>
        <v>Look B,C,D,F &amp; G</v>
      </c>
      <c r="AE35" s="129" t="str">
        <f>IF(('[1]Drawer Front Profiles'!$D35-6.35954126)&gt;=0,"Look B,C,D &amp; G","No")</f>
        <v>Look B,C,D &amp; G</v>
      </c>
      <c r="AF35" s="131" t="str">
        <f>IF(('[1]Drawer Front Profiles'!$D35-19.68205639)&gt;=0,"Look B,C,D,F &amp; G","No")</f>
        <v>No</v>
      </c>
      <c r="AG35" s="131" t="str">
        <f>IF(('[1]Drawer Front Profiles'!$D35-15.69404481)&gt;=0,"Look B,C,D,F &amp; G","No")</f>
        <v>No</v>
      </c>
      <c r="AH35" s="131" t="str">
        <f>IF(('[1]Drawer Front Profiles'!$D35-0)&gt;=0,"Look B,C,D,F &amp; G","No")</f>
        <v>Look B,C,D,F &amp; G</v>
      </c>
      <c r="AI35" s="131" t="str">
        <f>IF(('[1]Drawer Front Profiles'!$D35-18.63750146)&gt;=0,"Look B,C,D,F &amp; G","No")</f>
        <v>No</v>
      </c>
      <c r="AJ35" s="131" t="str">
        <f>IF(('[1]Drawer Front Profiles'!$D35-7.75654335)&gt;=0,"Look B,C,D,F &amp; G","No")</f>
        <v>Look B,C,D,F &amp; G</v>
      </c>
      <c r="AK35" s="131" t="str">
        <f>IF(('[1]Drawer Front Profiles'!$D35-12.2875)&gt;=0,"Look B,C,D,F &amp; G","No")</f>
        <v>No</v>
      </c>
      <c r="AL35" s="131" t="str">
        <f>IF(('[1]Drawer Front Profiles'!$D35-2.64403281)&gt;=0,"Look B,C,D,F &amp; G","No")</f>
        <v>Look B,C,D,F &amp; G</v>
      </c>
      <c r="AM35" s="131" t="str">
        <f>IF(('[1]Drawer Front Profiles'!$D35-0)&gt;=0,"Look B,C,D,F &amp; G","No")</f>
        <v>Look B,C,D,F &amp; G</v>
      </c>
      <c r="AN35" s="131" t="str">
        <f>IF(('[1]Drawer Front Profiles'!$D35-0)&gt;=0,"Look B,C,D,F &amp; G","No")</f>
        <v>Look B,C,D,F &amp; G</v>
      </c>
      <c r="AO35" s="131" t="str">
        <f>IF(('[1]Drawer Front Profiles'!$D35-2.64403281)&gt;=0,"Look B,C,D,F &amp; G","No")</f>
        <v>Look B,C,D,F &amp; G</v>
      </c>
      <c r="AP35" s="131" t="str">
        <f>IF(('[1]Drawer Front Profiles'!$D35-6.5903696)&gt;=0,"Look B,C,D,F &amp; G","No")</f>
        <v>Look B,C,D,F &amp; G</v>
      </c>
      <c r="AQ35" s="131" t="str">
        <f>IF(('[1]Drawer Front Profiles'!$D35-0)&gt;=0,"Look B,C,D,F &amp; G","No")</f>
        <v>Look B,C,D,F &amp; G</v>
      </c>
      <c r="AR35" s="131" t="str">
        <f>IF(('[1]Drawer Front Profiles'!$D35-1.99442068)&gt;=0,"Look B,C,D,F &amp; G","No")</f>
        <v>Look B,C,D,F &amp; G</v>
      </c>
      <c r="AS35" s="131" t="str">
        <f>IF(('[1]Drawer Front Profiles'!$D35-0)&gt;=0,"Look B,C,D,F &amp; G","No")</f>
        <v>Look B,C,D,F &amp; G</v>
      </c>
      <c r="AT35" s="131" t="str">
        <f>IF(('[1]Drawer Front Profiles'!$D35-9.07032804)&gt;=0,"Look B,C,D,F &amp; G","No")</f>
        <v>Look B,C,D,F &amp; G</v>
      </c>
      <c r="AU35" s="131" t="str">
        <f>IF(('[1]Drawer Front Profiles'!$D35-0)&gt;=0,"Look B,C,D,F &amp; G","No")</f>
        <v>Look B,C,D,F &amp; G</v>
      </c>
      <c r="AV35" s="131" t="str">
        <f>IF(('[1]Drawer Front Profiles'!$D35-0)&gt;=0,"Look B,C,D,F &amp; G","No")</f>
        <v>Look B,C,D,F &amp; G</v>
      </c>
      <c r="AW35" s="131" t="str">
        <f>IF(('[1]Drawer Front Profiles'!$D35-18.86904481)&gt;=0,"Look B,C,D,F &amp; G","No")</f>
        <v>No</v>
      </c>
      <c r="AX35" s="131" t="str">
        <f>IF(('[1]Drawer Front Profiles'!$D35-7.75654335)&gt;=0,"Look B,C,D,F &amp; G","No")</f>
        <v>Look B,C,D,F &amp; G</v>
      </c>
      <c r="AY35" s="131" t="str">
        <f>IF(('[1]Drawer Front Profiles'!$D35-17.28154481)&gt;=0,"Look B,C,D,F &amp; G","No")</f>
        <v>No</v>
      </c>
      <c r="AZ35" s="131" t="str">
        <f>IF(('[1]Drawer Front Profiles'!$D35-18.6375)&gt;=0,"Look B,C,D,F &amp; G","No")</f>
        <v>No</v>
      </c>
      <c r="BA35" s="131" t="str">
        <f>IF(('[1]Drawer Front Profiles'!$D35-9.34404)&gt;=0,"Look B,C,D,F &amp; G","No")</f>
        <v>Look B,C,D,F &amp; G</v>
      </c>
      <c r="BB35" s="131" t="str">
        <f>IF(('[1]Drawer Front Profiles'!$D35-28.1625)&gt;=0,"Look B,C,D,F &amp; G","No")</f>
        <v>No</v>
      </c>
      <c r="BC35" s="131" t="str">
        <f>IF(('[1]Drawer Front Profiles'!$D35-0)&gt;=0,"Look B,C,D,F &amp; G","No")</f>
        <v>Look B,C,D,F &amp; G</v>
      </c>
      <c r="BD35" s="131" t="str">
        <f>IF(('[1]Drawer Front Profiles'!$D35-21.81250146)&gt;=0,"Look B,C,D,F &amp; G","No")</f>
        <v>No</v>
      </c>
      <c r="BE35" s="131" t="str">
        <f>IF(('[1]Drawer Front Profiles'!$D35-9.1352216)&gt;=0,"Look B,C,D,F &amp; G","No")</f>
        <v>Look B,C,D,F &amp; G</v>
      </c>
      <c r="BF35" s="131" t="str">
        <f>IF(('[1]Drawer Front Profiles'!$D35-9.1352216)&gt;=0,"Look B,C,D,F &amp; G","No")</f>
        <v>Look B,C,D,F &amp; G</v>
      </c>
      <c r="BG35" s="131" t="str">
        <f>IF(('[1]Drawer Front Profiles'!$D35-21.81250292)&gt;=0,"Look B,C,D,F &amp; G","No")</f>
        <v>No</v>
      </c>
      <c r="BH35" s="131" t="str">
        <f>IF(('[1]Drawer Front Profiles'!$D35-21.81252021)&gt;=0,"Look B,C,D,F &amp; G","No")</f>
        <v>No</v>
      </c>
      <c r="BI35" s="131" t="str">
        <f>IF(('[1]Drawer Front Profiles'!$D35-7.525)&gt;=0,"Look B,C,D,F &amp; G","No")</f>
        <v>Look B,C,D,F &amp; G</v>
      </c>
    </row>
    <row r="36" spans="1:61" ht="15.75" customHeight="1" thickBot="1" x14ac:dyDescent="0.3">
      <c r="A36" s="14" t="str">
        <f>IF('[1]Drawer Front Profiles'!$A36&lt;&gt;"",'[1]Drawer Front Profiles'!$A36,"")</f>
        <v>210RP</v>
      </c>
      <c r="B36" s="14" t="str">
        <f>IF('[1]Drawer Front Profiles'!$B36&lt;&gt;"",'[1]Drawer Front Profiles'!$B36,"")</f>
        <v>306-25RP</v>
      </c>
      <c r="C36" s="73" t="str">
        <f>IF(('[1]Drawer Front Profiles'!$D36-0)&gt;=0,"Look B,C,D,F &amp; G","No")</f>
        <v>Look B,C,D,F &amp; G</v>
      </c>
      <c r="D36" s="74" t="str">
        <f>IF(('[1]Drawer Front Profiles'!$D36-0)&gt;=0,"Look B,C,D,F &amp; G","No")</f>
        <v>Look B,C,D,F &amp; G</v>
      </c>
      <c r="E36" s="74" t="str">
        <f>IF(('[1]Drawer Front Profiles'!$D36-2.6439654)&gt;=0,"Look B,C,D,F &amp; G","No")</f>
        <v>Look B,C,D,F &amp; G</v>
      </c>
      <c r="F36" s="74" t="str">
        <f>IF(('[1]Drawer Front Profiles'!$D36-6.5903696)&gt;=0,"Look B,C,D,F &amp; G","No")</f>
        <v>Look B,C,D,F &amp; G</v>
      </c>
      <c r="G36" s="74" t="str">
        <f>IF(('[1]Drawer Front Profiles'!$D36-15.46250146)&gt;=0,"Look C,D &amp; G","No")</f>
        <v>Look C,D &amp; G</v>
      </c>
      <c r="H36" s="74" t="str">
        <f>IF(('[1]Drawer Front Profiles'!$D36-9.34404481)&gt;=0,"Look B,C,D &amp; G","No")</f>
        <v>Look B,C,D &amp; G</v>
      </c>
      <c r="I36" s="74" t="str">
        <f>IF(('[1]Drawer Front Profiles'!$D36-0)&gt;=0,"Look B,C,D,F &amp; G","No")</f>
        <v>Look B,C,D,F &amp; G</v>
      </c>
      <c r="J36" s="74" t="str">
        <f>IF(('[1]Drawer Front Profiles'!$D36-1.99442068)&gt;=0,"Look B,C,D,F &amp; G","No")</f>
        <v>Look B,C,D,F &amp; G</v>
      </c>
      <c r="K36" s="74" t="str">
        <f>IF(('[1]Drawer Front Profiles'!$D36-15.75471398)&gt;=0,"Look C,D &amp; G","No")</f>
        <v>Look C,D &amp; G</v>
      </c>
      <c r="L36" s="74" t="str">
        <f>IF(('[1]Drawer Front Profiles'!$D36-14.02090435)&gt;=0,"Look C,D &amp; G","No")</f>
        <v>Look C,D &amp; G</v>
      </c>
      <c r="M36" s="74" t="str">
        <f>IF(('[1]Drawer Front Profiles'!$D36-18.41250064)&gt;=0,"Look C,D &amp; G","No")</f>
        <v>No</v>
      </c>
      <c r="N36" s="74" t="str">
        <f>IF(('[1]Drawer Front Profiles'!$D36-0)&gt;=0,"Look B,C,D &amp; G","No")</f>
        <v>Look B,C,D &amp; G</v>
      </c>
      <c r="O36" s="74" t="str">
        <f>IF(('[1]Drawer Front Profiles'!$D36-3.04396498)&gt;=0,"Look B,C,D &amp; G","No")</f>
        <v>Look B,C,D &amp; G</v>
      </c>
      <c r="P36" s="74" t="str">
        <f>IF(('[1]Drawer Front Profiles'!$D36-18.64135815)&gt;=0,"Look C,D &amp; G","No")</f>
        <v>No</v>
      </c>
      <c r="Q36" s="74" t="str">
        <f>IF(('[1]Drawer Front Profiles'!$D36-16.84645805)&gt;=0,"Look C,D &amp; G","No")</f>
        <v>No</v>
      </c>
      <c r="R36" s="75" t="str">
        <f>IF(('[1]Drawer Front Profiles'!$D36-15.46250146)&gt;=0,"Look B,C,D &amp; G","No")</f>
        <v>Look B,C,D &amp; G</v>
      </c>
      <c r="S36" s="74" t="str">
        <f>IF(('[1]Drawer Front Profiles'!$D36-27.94954481)&gt;=0,"Look C,D &amp; G","No")</f>
        <v>No</v>
      </c>
      <c r="T36" s="74" t="str">
        <f>IF(('[1]Drawer Front Profiles'!$D36-18.64404399)&gt;=0,"Look C,D &amp; G","No")</f>
        <v>No</v>
      </c>
      <c r="U36" s="75" t="str">
        <f>IF(('[1]Drawer Front Profiles'!$D36-0)&gt;=0,"Look B,C,D &amp; G","No")</f>
        <v>Look B,C,D &amp; G</v>
      </c>
      <c r="V36" s="75" t="str">
        <f>IF(('[1]Drawer Front Profiles'!$D36-8.58589172)&gt;=0,"Look B,C,D &amp; G","No")</f>
        <v>Look B,C,D &amp; G</v>
      </c>
      <c r="W36" s="74" t="str">
        <f>IF(('[1]Drawer Front Profiles'!$D36-0)&gt;=0,"Look B,C,D,F &amp; G","No")</f>
        <v>Look B,C,D,F &amp; G</v>
      </c>
      <c r="X36" s="74" t="str">
        <f>IF(('[1]Drawer Front Profiles'!$D36-2.64403281)&gt;=0,"Look C,D &amp; G","No")</f>
        <v>Look C,D &amp; G</v>
      </c>
      <c r="Y36" s="75" t="str">
        <f>IF(('[1]Drawer Front Profiles'!$D36-9.07032804)&gt;=0,"Look C,D &amp; G","No")</f>
        <v>Look C,D &amp; G</v>
      </c>
      <c r="Z36" s="75" t="str">
        <f>IF(('[1]Drawer Front Profiles'!$D36-15.46250146)&gt;=0,"Look C,D &amp; G","No")</f>
        <v>Look C,D &amp; G</v>
      </c>
      <c r="AA36" s="75" t="str">
        <f>IF(('[1]Drawer Front Profiles'!$D36-15.69403715)&gt;=0,"Look B,C,D &amp; G","No")</f>
        <v>Look B,C,D &amp; G</v>
      </c>
      <c r="AB36" s="75" t="str">
        <f>IF(('[1]Drawer Front Profiles'!$D36-9.07032804)&gt;=0,"Look B,C,D,F &amp; G","No")</f>
        <v>Look B,C,D,F &amp; G</v>
      </c>
      <c r="AC36" s="74" t="str">
        <f>IF(('[1]Drawer Front Profiles'!$D36-14.02090435)&gt;=0,"Look B,C,D &amp; G","No")</f>
        <v>Look B,C,D &amp; G</v>
      </c>
      <c r="AD36" s="76" t="str">
        <f>IF(('[1]Drawer Front Profiles'!$D36-0)&gt;=0,"Look B,C,D,F &amp; G","No")</f>
        <v>Look B,C,D,F &amp; G</v>
      </c>
      <c r="AE36" s="74" t="str">
        <f>IF(('[1]Drawer Front Profiles'!$D36-6.35954126)&gt;=0,"Look B,C,D &amp; G","No")</f>
        <v>Look B,C,D &amp; G</v>
      </c>
      <c r="AF36" s="76" t="str">
        <f>IF(('[1]Drawer Front Profiles'!$D36-19.68205639)&gt;=0,"Look B,C,D,F &amp; G","No")</f>
        <v>No</v>
      </c>
      <c r="AG36" s="76" t="str">
        <f>IF(('[1]Drawer Front Profiles'!$D36-15.69404481)&gt;=0,"Look B,C,D,F &amp; G","No")</f>
        <v>Look B,C,D,F &amp; G</v>
      </c>
      <c r="AH36" s="76" t="str">
        <f>IF(('[1]Drawer Front Profiles'!$D36-0)&gt;=0,"Look B,C,D,F &amp; G","No")</f>
        <v>Look B,C,D,F &amp; G</v>
      </c>
      <c r="AI36" s="76" t="str">
        <f>IF(('[1]Drawer Front Profiles'!$D36-18.63750146)&gt;=0,"Look B,C,D,F &amp; G","No")</f>
        <v>No</v>
      </c>
      <c r="AJ36" s="76" t="str">
        <f>IF(('[1]Drawer Front Profiles'!$D36-7.75654335)&gt;=0,"Look B,C,D,F &amp; G","No")</f>
        <v>Look B,C,D,F &amp; G</v>
      </c>
      <c r="AK36" s="76" t="str">
        <f>IF(('[1]Drawer Front Profiles'!$D36-12.2875)&gt;=0,"Look B,C,D,F &amp; G","No")</f>
        <v>Look B,C,D,F &amp; G</v>
      </c>
      <c r="AL36" s="76" t="str">
        <f>IF(('[1]Drawer Front Profiles'!$D36-2.64403281)&gt;=0,"Look B,C,D,F &amp; G","No")</f>
        <v>Look B,C,D,F &amp; G</v>
      </c>
      <c r="AM36" s="76" t="str">
        <f>IF(('[1]Drawer Front Profiles'!$D36-0)&gt;=0,"Look B,C,D,F &amp; G","No")</f>
        <v>Look B,C,D,F &amp; G</v>
      </c>
      <c r="AN36" s="76" t="str">
        <f>IF(('[1]Drawer Front Profiles'!$D36-0)&gt;=0,"Look B,C,D,F &amp; G","No")</f>
        <v>Look B,C,D,F &amp; G</v>
      </c>
      <c r="AO36" s="76" t="str">
        <f>IF(('[1]Drawer Front Profiles'!$D36-2.64403281)&gt;=0,"Look B,C,D,F &amp; G","No")</f>
        <v>Look B,C,D,F &amp; G</v>
      </c>
      <c r="AP36" s="76" t="str">
        <f>IF(('[1]Drawer Front Profiles'!$D36-6.5903696)&gt;=0,"Look B,C,D,F &amp; G","No")</f>
        <v>Look B,C,D,F &amp; G</v>
      </c>
      <c r="AQ36" s="76" t="str">
        <f>IF(('[1]Drawer Front Profiles'!$D36-0)&gt;=0,"Look B,C,D,F &amp; G","No")</f>
        <v>Look B,C,D,F &amp; G</v>
      </c>
      <c r="AR36" s="76" t="str">
        <f>IF(('[1]Drawer Front Profiles'!$D36-1.99442068)&gt;=0,"Look B,C,D,F &amp; G","No")</f>
        <v>Look B,C,D,F &amp; G</v>
      </c>
      <c r="AS36" s="76" t="str">
        <f>IF(('[1]Drawer Front Profiles'!$D36-0)&gt;=0,"Look B,C,D,F &amp; G","No")</f>
        <v>Look B,C,D,F &amp; G</v>
      </c>
      <c r="AT36" s="76" t="str">
        <f>IF(('[1]Drawer Front Profiles'!$D36-9.07032804)&gt;=0,"Look B,C,D,F &amp; G","No")</f>
        <v>Look B,C,D,F &amp; G</v>
      </c>
      <c r="AU36" s="76" t="str">
        <f>IF(('[1]Drawer Front Profiles'!$D36-0)&gt;=0,"Look B,C,D,F &amp; G","No")</f>
        <v>Look B,C,D,F &amp; G</v>
      </c>
      <c r="AV36" s="76" t="str">
        <f>IF(('[1]Drawer Front Profiles'!$D36-0)&gt;=0,"Look B,C,D,F &amp; G","No")</f>
        <v>Look B,C,D,F &amp; G</v>
      </c>
      <c r="AW36" s="76" t="str">
        <f>IF(('[1]Drawer Front Profiles'!$D36-18.86904481)&gt;=0,"Look B,C,D,F &amp; G","No")</f>
        <v>No</v>
      </c>
      <c r="AX36" s="76" t="str">
        <f>IF(('[1]Drawer Front Profiles'!$D36-7.75654335)&gt;=0,"Look B,C,D,F &amp; G","No")</f>
        <v>Look B,C,D,F &amp; G</v>
      </c>
      <c r="AY36" s="76" t="str">
        <f>IF(('[1]Drawer Front Profiles'!$D36-17.28154481)&gt;=0,"Look B,C,D,F &amp; G","No")</f>
        <v>No</v>
      </c>
      <c r="AZ36" s="76" t="str">
        <f>IF(('[1]Drawer Front Profiles'!$D36-18.6375)&gt;=0,"Look B,C,D,F &amp; G","No")</f>
        <v>No</v>
      </c>
      <c r="BA36" s="76" t="str">
        <f>IF(('[1]Drawer Front Profiles'!$D36-9.34404)&gt;=0,"Look B,C,D,F &amp; G","No")</f>
        <v>Look B,C,D,F &amp; G</v>
      </c>
      <c r="BB36" s="76" t="str">
        <f>IF(('[1]Drawer Front Profiles'!$D36-28.1625)&gt;=0,"Look B,C,D,F &amp; G","No")</f>
        <v>No</v>
      </c>
      <c r="BC36" s="76" t="str">
        <f>IF(('[1]Drawer Front Profiles'!$D36-0)&gt;=0,"Look B,C,D,F &amp; G","No")</f>
        <v>Look B,C,D,F &amp; G</v>
      </c>
      <c r="BD36" s="76" t="str">
        <f>IF(('[1]Drawer Front Profiles'!$D36-21.81250146)&gt;=0,"Look B,C,D,F &amp; G","No")</f>
        <v>No</v>
      </c>
      <c r="BE36" s="76" t="str">
        <f>IF(('[1]Drawer Front Profiles'!$D36-9.1352216)&gt;=0,"Look B,C,D,F &amp; G","No")</f>
        <v>Look B,C,D,F &amp; G</v>
      </c>
      <c r="BF36" s="76" t="str">
        <f>IF(('[1]Drawer Front Profiles'!$D36-9.1352216)&gt;=0,"Look B,C,D,F &amp; G","No")</f>
        <v>Look B,C,D,F &amp; G</v>
      </c>
      <c r="BG36" s="76" t="str">
        <f>IF(('[1]Drawer Front Profiles'!$D36-21.81250292)&gt;=0,"Look B,C,D,F &amp; G","No")</f>
        <v>No</v>
      </c>
      <c r="BH36" s="76" t="str">
        <f>IF(('[1]Drawer Front Profiles'!$D36-21.81252021)&gt;=0,"Look B,C,D,F &amp; G","No")</f>
        <v>No</v>
      </c>
      <c r="BI36" s="76" t="str">
        <f>IF(('[1]Drawer Front Profiles'!$D36-7.525)&gt;=0,"Look B,C,D,F &amp; G","No")</f>
        <v>Look B,C,D,F &amp; G</v>
      </c>
    </row>
    <row r="37" spans="1:61" ht="16.5" customHeight="1" thickBot="1" x14ac:dyDescent="0.3">
      <c r="A37" s="14" t="str">
        <f>IF('[1]Drawer Front Profiles'!$A37&lt;&gt;"",'[1]Drawer Front Profiles'!$A37,"")</f>
        <v>255RP</v>
      </c>
      <c r="B37" s="14" t="str">
        <f>IF('[1]Drawer Front Profiles'!$B37&lt;&gt;"",'[1]Drawer Front Profiles'!$B37,"")</f>
        <v>306-32RP</v>
      </c>
      <c r="C37" s="73" t="str">
        <f>IF(('[1]Drawer Front Profiles'!$D37-0)&gt;=0,"Look B,C,D,F &amp; G","No")</f>
        <v>Look B,C,D,F &amp; G</v>
      </c>
      <c r="D37" s="74" t="str">
        <f>IF(('[1]Drawer Front Profiles'!$D37-0)&gt;=0,"Look B,C,D,F &amp; G","No")</f>
        <v>Look B,C,D,F &amp; G</v>
      </c>
      <c r="E37" s="74" t="str">
        <f>IF(('[1]Drawer Front Profiles'!$D37-2.6439654)&gt;=0,"Look B,C,D,F &amp; G","No")</f>
        <v>Look B,C,D,F &amp; G</v>
      </c>
      <c r="F37" s="74" t="str">
        <f>IF(('[1]Drawer Front Profiles'!$D37-6.5903696)&gt;=0,"Look B,C,D,F &amp; G","No")</f>
        <v>Look B,C,D,F &amp; G</v>
      </c>
      <c r="G37" s="74" t="str">
        <f>IF(('[1]Drawer Front Profiles'!$D37-15.46250146)&gt;=0,"Look C,D &amp; G","No")</f>
        <v>Look C,D &amp; G</v>
      </c>
      <c r="H37" s="74" t="str">
        <f>IF(('[1]Drawer Front Profiles'!$D37-9.34404481)&gt;=0,"Look B,C,D &amp; G","No")</f>
        <v>Look B,C,D &amp; G</v>
      </c>
      <c r="I37" s="74" t="str">
        <f>IF(('[1]Drawer Front Profiles'!$D37-0)&gt;=0,"Look B,C,D,F &amp; G","No")</f>
        <v>Look B,C,D,F &amp; G</v>
      </c>
      <c r="J37" s="74" t="str">
        <f>IF(('[1]Drawer Front Profiles'!$D37-1.99442068)&gt;=0,"Look B,C,D,F &amp; G","No")</f>
        <v>Look B,C,D,F &amp; G</v>
      </c>
      <c r="K37" s="74" t="str">
        <f>IF(('[1]Drawer Front Profiles'!$D37-15.75471398)&gt;=0,"Look C,D &amp; G","No")</f>
        <v>Look C,D &amp; G</v>
      </c>
      <c r="L37" s="74" t="str">
        <f>IF(('[1]Drawer Front Profiles'!$D37-14.02090435)&gt;=0,"Look C,D &amp; G","No")</f>
        <v>Look C,D &amp; G</v>
      </c>
      <c r="M37" s="74" t="str">
        <f>IF(('[1]Drawer Front Profiles'!$D37-18.41250064)&gt;=0,"Look C,D &amp; G","No")</f>
        <v>Look C,D &amp; G</v>
      </c>
      <c r="N37" s="74" t="str">
        <f>IF(('[1]Drawer Front Profiles'!$D37-0)&gt;=0,"Look B,C,D &amp; G","No")</f>
        <v>Look B,C,D &amp; G</v>
      </c>
      <c r="O37" s="74" t="str">
        <f>IF(('[1]Drawer Front Profiles'!$D37-3.04396498)&gt;=0,"Look B,C,D &amp; G","No")</f>
        <v>Look B,C,D &amp; G</v>
      </c>
      <c r="P37" s="74" t="str">
        <f>IF(('[1]Drawer Front Profiles'!$D37-18.64135815)&gt;=0,"Look C,D &amp; G","No")</f>
        <v>Look C,D &amp; G</v>
      </c>
      <c r="Q37" s="74" t="str">
        <f>IF(('[1]Drawer Front Profiles'!$D37-16.84645805)&gt;=0,"Look C,D &amp; G","No")</f>
        <v>Look C,D &amp; G</v>
      </c>
      <c r="R37" s="75" t="str">
        <f>IF(('[1]Drawer Front Profiles'!$D37-15.46250146)&gt;=0,"Look B,C,D &amp; G","No")</f>
        <v>Look B,C,D &amp; G</v>
      </c>
      <c r="S37" s="74" t="str">
        <f>IF(('[1]Drawer Front Profiles'!$D37-27.94954481)&gt;=0,"Look C,D &amp; G","No")</f>
        <v>No</v>
      </c>
      <c r="T37" s="74" t="str">
        <f>IF(('[1]Drawer Front Profiles'!$D37-18.64404399)&gt;=0,"Look C,D &amp; G","No")</f>
        <v>Look C,D &amp; G</v>
      </c>
      <c r="U37" s="75" t="str">
        <f>IF(('[1]Drawer Front Profiles'!$D37-0)&gt;=0,"Look B,C,D &amp; G","No")</f>
        <v>Look B,C,D &amp; G</v>
      </c>
      <c r="V37" s="75" t="str">
        <f>IF(('[1]Drawer Front Profiles'!$D37-8.58589172)&gt;=0,"Look B,C,D &amp; G","No")</f>
        <v>Look B,C,D &amp; G</v>
      </c>
      <c r="W37" s="74" t="str">
        <f>IF(('[1]Drawer Front Profiles'!$D37-0)&gt;=0,"Look B,C,D,F &amp; G","No")</f>
        <v>Look B,C,D,F &amp; G</v>
      </c>
      <c r="X37" s="74" t="str">
        <f>IF(('[1]Drawer Front Profiles'!$D37-2.64403281)&gt;=0,"Look C,D &amp; G","No")</f>
        <v>Look C,D &amp; G</v>
      </c>
      <c r="Y37" s="75" t="str">
        <f>IF(('[1]Drawer Front Profiles'!$D37-9.07032804)&gt;=0,"Look C,D &amp; G","No")</f>
        <v>Look C,D &amp; G</v>
      </c>
      <c r="Z37" s="75" t="str">
        <f>IF(('[1]Drawer Front Profiles'!$D37-15.46250146)&gt;=0,"Look C,D &amp; G","No")</f>
        <v>Look C,D &amp; G</v>
      </c>
      <c r="AA37" s="75" t="str">
        <f>IF(('[1]Drawer Front Profiles'!$D37-15.69403715)&gt;=0,"Look B,C,D &amp; G","No")</f>
        <v>Look B,C,D &amp; G</v>
      </c>
      <c r="AB37" s="75" t="str">
        <f>IF(('[1]Drawer Front Profiles'!$D37-9.07032804)&gt;=0,"Look B,C,D,F &amp; G","No")</f>
        <v>Look B,C,D,F &amp; G</v>
      </c>
      <c r="AC37" s="74" t="str">
        <f>IF(('[1]Drawer Front Profiles'!$D37-14.02090435)&gt;=0,"Look B,C,D &amp; G","No")</f>
        <v>Look B,C,D &amp; G</v>
      </c>
      <c r="AD37" s="76" t="str">
        <f>IF(('[1]Drawer Front Profiles'!$D37-0)&gt;=0,"Look B,C,D,F &amp; G","No")</f>
        <v>Look B,C,D,F &amp; G</v>
      </c>
      <c r="AE37" s="74" t="str">
        <f>IF(('[1]Drawer Front Profiles'!$D37-6.35954126)&gt;=0,"Look B,C,D &amp; G","No")</f>
        <v>Look B,C,D &amp; G</v>
      </c>
      <c r="AF37" s="76" t="str">
        <f>IF(('[1]Drawer Front Profiles'!$D37-19.68205639)&gt;=0,"Look B,C,D,F &amp; G","No")</f>
        <v>Look B,C,D,F &amp; G</v>
      </c>
      <c r="AG37" s="76" t="str">
        <f>IF(('[1]Drawer Front Profiles'!$D37-15.69404481)&gt;=0,"Look B,C,D,F &amp; G","No")</f>
        <v>Look B,C,D,F &amp; G</v>
      </c>
      <c r="AH37" s="76" t="str">
        <f>IF(('[1]Drawer Front Profiles'!$D37-0)&gt;=0,"Look B,C,D,F &amp; G","No")</f>
        <v>Look B,C,D,F &amp; G</v>
      </c>
      <c r="AI37" s="76" t="str">
        <f>IF(('[1]Drawer Front Profiles'!$D37-18.63750146)&gt;=0,"Look B,C,D,F &amp; G","No")</f>
        <v>Look B,C,D,F &amp; G</v>
      </c>
      <c r="AJ37" s="76" t="str">
        <f>IF(('[1]Drawer Front Profiles'!$D37-7.75654335)&gt;=0,"Look B,C,D,F &amp; G","No")</f>
        <v>Look B,C,D,F &amp; G</v>
      </c>
      <c r="AK37" s="76" t="str">
        <f>IF(('[1]Drawer Front Profiles'!$D37-12.2875)&gt;=0,"Look B,C,D,F &amp; G","No")</f>
        <v>Look B,C,D,F &amp; G</v>
      </c>
      <c r="AL37" s="76" t="str">
        <f>IF(('[1]Drawer Front Profiles'!$D37-2.64403281)&gt;=0,"Look B,C,D,F &amp; G","No")</f>
        <v>Look B,C,D,F &amp; G</v>
      </c>
      <c r="AM37" s="76" t="str">
        <f>IF(('[1]Drawer Front Profiles'!$D37-0)&gt;=0,"Look B,C,D,F &amp; G","No")</f>
        <v>Look B,C,D,F &amp; G</v>
      </c>
      <c r="AN37" s="76" t="str">
        <f>IF(('[1]Drawer Front Profiles'!$D37-0)&gt;=0,"Look B,C,D,F &amp; G","No")</f>
        <v>Look B,C,D,F &amp; G</v>
      </c>
      <c r="AO37" s="76" t="str">
        <f>IF(('[1]Drawer Front Profiles'!$D37-2.64403281)&gt;=0,"Look B,C,D,F &amp; G","No")</f>
        <v>Look B,C,D,F &amp; G</v>
      </c>
      <c r="AP37" s="76" t="str">
        <f>IF(('[1]Drawer Front Profiles'!$D37-6.5903696)&gt;=0,"Look B,C,D,F &amp; G","No")</f>
        <v>Look B,C,D,F &amp; G</v>
      </c>
      <c r="AQ37" s="76" t="str">
        <f>IF(('[1]Drawer Front Profiles'!$D37-0)&gt;=0,"Look B,C,D,F &amp; G","No")</f>
        <v>Look B,C,D,F &amp; G</v>
      </c>
      <c r="AR37" s="76" t="str">
        <f>IF(('[1]Drawer Front Profiles'!$D37-1.99442068)&gt;=0,"Look B,C,D,F &amp; G","No")</f>
        <v>Look B,C,D,F &amp; G</v>
      </c>
      <c r="AS37" s="76" t="str">
        <f>IF(('[1]Drawer Front Profiles'!$D37-0)&gt;=0,"Look B,C,D,F &amp; G","No")</f>
        <v>Look B,C,D,F &amp; G</v>
      </c>
      <c r="AT37" s="76" t="str">
        <f>IF(('[1]Drawer Front Profiles'!$D37-9.07032804)&gt;=0,"Look B,C,D,F &amp; G","No")</f>
        <v>Look B,C,D,F &amp; G</v>
      </c>
      <c r="AU37" s="76" t="str">
        <f>IF(('[1]Drawer Front Profiles'!$D37-0)&gt;=0,"Look B,C,D,F &amp; G","No")</f>
        <v>Look B,C,D,F &amp; G</v>
      </c>
      <c r="AV37" s="76" t="str">
        <f>IF(('[1]Drawer Front Profiles'!$D37-0)&gt;=0,"Look B,C,D,F &amp; G","No")</f>
        <v>Look B,C,D,F &amp; G</v>
      </c>
      <c r="AW37" s="76" t="str">
        <f>IF(('[1]Drawer Front Profiles'!$D37-18.86904481)&gt;=0,"Look B,C,D,F &amp; G","No")</f>
        <v>Look B,C,D,F &amp; G</v>
      </c>
      <c r="AX37" s="76" t="str">
        <f>IF(('[1]Drawer Front Profiles'!$D37-7.75654335)&gt;=0,"Look B,C,D,F &amp; G","No")</f>
        <v>Look B,C,D,F &amp; G</v>
      </c>
      <c r="AY37" s="76" t="str">
        <f>IF(('[1]Drawer Front Profiles'!$D37-17.28154481)&gt;=0,"Look B,C,D,F &amp; G","No")</f>
        <v>Look B,C,D,F &amp; G</v>
      </c>
      <c r="AZ37" s="76" t="str">
        <f>IF(('[1]Drawer Front Profiles'!$D37-18.6375)&gt;=0,"Look B,C,D,F &amp; G","No")</f>
        <v>Look B,C,D,F &amp; G</v>
      </c>
      <c r="BA37" s="76" t="str">
        <f>IF(('[1]Drawer Front Profiles'!$D37-9.34404)&gt;=0,"Look B,C,D,F &amp; G","No")</f>
        <v>Look B,C,D,F &amp; G</v>
      </c>
      <c r="BB37" s="76" t="str">
        <f>IF(('[1]Drawer Front Profiles'!$D37-28.1625)&gt;=0,"Look B,C,D,F &amp; G","No")</f>
        <v>No</v>
      </c>
      <c r="BC37" s="76" t="str">
        <f>IF(('[1]Drawer Front Profiles'!$D37-0)&gt;=0,"Look B,C,D,F &amp; G","No")</f>
        <v>Look B,C,D,F &amp; G</v>
      </c>
      <c r="BD37" s="76" t="str">
        <f>IF(('[1]Drawer Front Profiles'!$D37-21.81250146)&gt;=0,"Look B,C,D,F &amp; G","No")</f>
        <v>Look B,C,D,F &amp; G</v>
      </c>
      <c r="BE37" s="76" t="str">
        <f>IF(('[1]Drawer Front Profiles'!$D37-9.1352216)&gt;=0,"Look B,C,D,F &amp; G","No")</f>
        <v>Look B,C,D,F &amp; G</v>
      </c>
      <c r="BF37" s="76" t="str">
        <f>IF(('[1]Drawer Front Profiles'!$D37-9.1352216)&gt;=0,"Look B,C,D,F &amp; G","No")</f>
        <v>Look B,C,D,F &amp; G</v>
      </c>
      <c r="BG37" s="76" t="str">
        <f>IF(('[1]Drawer Front Profiles'!$D37-21.81250292)&gt;=0,"Look B,C,D,F &amp; G","No")</f>
        <v>Look B,C,D,F &amp; G</v>
      </c>
      <c r="BH37" s="76" t="str">
        <f>IF(('[1]Drawer Front Profiles'!$D37-21.81252021)&gt;=0,"Look B,C,D,F &amp; G","No")</f>
        <v>Look B,C,D,F &amp; G</v>
      </c>
      <c r="BI37" s="76" t="str">
        <f>IF(('[1]Drawer Front Profiles'!$D37-7.525)&gt;=0,"Look B,C,D,F &amp; G","No")</f>
        <v>Look B,C,D,F &amp; G</v>
      </c>
    </row>
    <row r="38" spans="1:61" ht="15.75" customHeight="1" thickBot="1" x14ac:dyDescent="0.3">
      <c r="A38" s="14" t="str">
        <f>IF('[1]Drawer Front Profiles'!$A38&lt;&gt;"",'[1]Drawer Front Profiles'!$A38,"")</f>
        <v>N/A</v>
      </c>
      <c r="B38" s="14" t="str">
        <f>IF('[1]Drawer Front Profiles'!$B38&lt;&gt;"",'[1]Drawer Front Profiles'!$B38,"")</f>
        <v>307-19RP</v>
      </c>
      <c r="C38" s="73" t="str">
        <f>IF(('[1]Drawer Front Profiles'!$D38-0)&gt;=0,"Look B,C,D,F &amp; G","No")</f>
        <v>Look B,C,D,F &amp; G</v>
      </c>
      <c r="D38" s="74" t="str">
        <f>IF(('[1]Drawer Front Profiles'!$D38-0)&gt;=0,"Look B,C,D,F &amp; G","No")</f>
        <v>Look B,C,D,F &amp; G</v>
      </c>
      <c r="E38" s="74" t="str">
        <f>IF(('[1]Drawer Front Profiles'!$D38-2.6439654)&gt;=0,"Look B,C,D,F &amp; G","No")</f>
        <v>No</v>
      </c>
      <c r="F38" s="74" t="str">
        <f>IF(('[1]Drawer Front Profiles'!$D38-6.5903696)&gt;=0,"Look B,C,D,F &amp; G","No")</f>
        <v>No</v>
      </c>
      <c r="G38" s="74" t="str">
        <f>IF(('[1]Drawer Front Profiles'!$D38-15.46250146)&gt;=0,"Look C,D &amp; G","No")</f>
        <v>No</v>
      </c>
      <c r="H38" s="74" t="str">
        <f>IF(('[1]Drawer Front Profiles'!$D38-9.34404481)&gt;=0,"Look B,C,D &amp; G","No")</f>
        <v>No</v>
      </c>
      <c r="I38" s="74" t="str">
        <f>IF(('[1]Drawer Front Profiles'!$D38-0)&gt;=0,"Look B,C,D,F &amp; G","No")</f>
        <v>Look B,C,D,F &amp; G</v>
      </c>
      <c r="J38" s="74" t="str">
        <f>IF(('[1]Drawer Front Profiles'!$D38-1.99442068)&gt;=0,"Look B,C,D,F &amp; G","No")</f>
        <v>No</v>
      </c>
      <c r="K38" s="74" t="str">
        <f>IF(('[1]Drawer Front Profiles'!$D38-15.75471398)&gt;=0,"Look C,D &amp; G","No")</f>
        <v>No</v>
      </c>
      <c r="L38" s="74" t="str">
        <f>IF(('[1]Drawer Front Profiles'!$D38-14.02090435)&gt;=0,"Look C,D &amp; G","No")</f>
        <v>No</v>
      </c>
      <c r="M38" s="74" t="str">
        <f>IF(('[1]Drawer Front Profiles'!$D38-18.41250064)&gt;=0,"Look C,D &amp; G","No")</f>
        <v>No</v>
      </c>
      <c r="N38" s="74" t="str">
        <f>IF(('[1]Drawer Front Profiles'!$D38-0)&gt;=0,"Look B,C,D &amp; G","No")</f>
        <v>Look B,C,D &amp; G</v>
      </c>
      <c r="O38" s="74" t="str">
        <f>IF(('[1]Drawer Front Profiles'!$D38-3.04396498)&gt;=0,"Look B,C,D &amp; G","No")</f>
        <v>No</v>
      </c>
      <c r="P38" s="74" t="str">
        <f>IF(('[1]Drawer Front Profiles'!$D38-18.64135815)&gt;=0,"Look C,D &amp; G","No")</f>
        <v>No</v>
      </c>
      <c r="Q38" s="74" t="str">
        <f>IF(('[1]Drawer Front Profiles'!$D38-16.84645805)&gt;=0,"Look C,D &amp; G","No")</f>
        <v>No</v>
      </c>
      <c r="R38" s="75" t="str">
        <f>IF(('[1]Drawer Front Profiles'!$D38-15.46250146)&gt;=0,"Look B,C,D &amp; G","No")</f>
        <v>No</v>
      </c>
      <c r="S38" s="74" t="str">
        <f>IF(('[1]Drawer Front Profiles'!$D38-27.94954481)&gt;=0,"Look C,D &amp; G","No")</f>
        <v>No</v>
      </c>
      <c r="T38" s="74" t="str">
        <f>IF(('[1]Drawer Front Profiles'!$D38-18.64404399)&gt;=0,"Look C,D &amp; G","No")</f>
        <v>No</v>
      </c>
      <c r="U38" s="75" t="str">
        <f>IF(('[1]Drawer Front Profiles'!$D38-0)&gt;=0,"Look B,C,D &amp; G","No")</f>
        <v>Look B,C,D &amp; G</v>
      </c>
      <c r="V38" s="75" t="str">
        <f>IF(('[1]Drawer Front Profiles'!$D38-8.58589172)&gt;=0,"Look B,C,D &amp; G","No")</f>
        <v>No</v>
      </c>
      <c r="W38" s="74" t="str">
        <f>IF(('[1]Drawer Front Profiles'!$D38-0)&gt;=0,"Look B,C,D,F &amp; G","No")</f>
        <v>Look B,C,D,F &amp; G</v>
      </c>
      <c r="X38" s="74" t="str">
        <f>IF(('[1]Drawer Front Profiles'!$D38-2.64403281)&gt;=0,"Look C,D &amp; G","No")</f>
        <v>No</v>
      </c>
      <c r="Y38" s="75" t="str">
        <f>IF(('[1]Drawer Front Profiles'!$D38-9.07032804)&gt;=0,"Look C,D &amp; G","No")</f>
        <v>No</v>
      </c>
      <c r="Z38" s="75" t="str">
        <f>IF(('[1]Drawer Front Profiles'!$D38-15.46250146)&gt;=0,"Look C,D &amp; G","No")</f>
        <v>No</v>
      </c>
      <c r="AA38" s="75" t="str">
        <f>IF(('[1]Drawer Front Profiles'!$D38-15.69403715)&gt;=0,"Look B,C,D &amp; G","No")</f>
        <v>No</v>
      </c>
      <c r="AB38" s="75" t="str">
        <f>IF(('[1]Drawer Front Profiles'!$D38-9.07032804)&gt;=0,"Look B,C,D,F &amp; G","No")</f>
        <v>No</v>
      </c>
      <c r="AC38" s="74" t="str">
        <f>IF(('[1]Drawer Front Profiles'!$D38-14.02090435)&gt;=0,"Look B,C,D &amp; G","No")</f>
        <v>No</v>
      </c>
      <c r="AD38" s="76" t="str">
        <f>IF(('[1]Drawer Front Profiles'!$D38-0)&gt;=0,"Look B,C,D,F &amp; G","No")</f>
        <v>Look B,C,D,F &amp; G</v>
      </c>
      <c r="AE38" s="74" t="str">
        <f>IF(('[1]Drawer Front Profiles'!$D38-6.35954126)&gt;=0,"Look B,C,D &amp; G","No")</f>
        <v>No</v>
      </c>
      <c r="AF38" s="76" t="str">
        <f>IF(('[1]Drawer Front Profiles'!$D38-19.68205639)&gt;=0,"Look B,C,D,F &amp; G","No")</f>
        <v>No</v>
      </c>
      <c r="AG38" s="76" t="str">
        <f>IF(('[1]Drawer Front Profiles'!$D38-15.69404481)&gt;=0,"Look B,C,D,F &amp; G","No")</f>
        <v>No</v>
      </c>
      <c r="AH38" s="76" t="str">
        <f>IF(('[1]Drawer Front Profiles'!$D38-0)&gt;=0,"Look B,C,D,F &amp; G","No")</f>
        <v>Look B,C,D,F &amp; G</v>
      </c>
      <c r="AI38" s="76" t="str">
        <f>IF(('[1]Drawer Front Profiles'!$D38-18.63750146)&gt;=0,"Look B,C,D,F &amp; G","No")</f>
        <v>No</v>
      </c>
      <c r="AJ38" s="76" t="str">
        <f>IF(('[1]Drawer Front Profiles'!$D38-7.75654335)&gt;=0,"Look B,C,D,F &amp; G","No")</f>
        <v>No</v>
      </c>
      <c r="AK38" s="76" t="str">
        <f>IF(('[1]Drawer Front Profiles'!$D38-12.2875)&gt;=0,"Look B,C,D,F &amp; G","No")</f>
        <v>No</v>
      </c>
      <c r="AL38" s="76" t="str">
        <f>IF(('[1]Drawer Front Profiles'!$D38-2.64403281)&gt;=0,"Look B,C,D,F &amp; G","No")</f>
        <v>No</v>
      </c>
      <c r="AM38" s="76" t="str">
        <f>IF(('[1]Drawer Front Profiles'!$D38-0)&gt;=0,"Look B,C,D,F &amp; G","No")</f>
        <v>Look B,C,D,F &amp; G</v>
      </c>
      <c r="AN38" s="76" t="str">
        <f>IF(('[1]Drawer Front Profiles'!$D38-0)&gt;=0,"Look B,C,D,F &amp; G","No")</f>
        <v>Look B,C,D,F &amp; G</v>
      </c>
      <c r="AO38" s="76" t="str">
        <f>IF(('[1]Drawer Front Profiles'!$D38-2.64403281)&gt;=0,"Look B,C,D,F &amp; G","No")</f>
        <v>No</v>
      </c>
      <c r="AP38" s="76" t="str">
        <f>IF(('[1]Drawer Front Profiles'!$D38-6.5903696)&gt;=0,"Look B,C,D,F &amp; G","No")</f>
        <v>No</v>
      </c>
      <c r="AQ38" s="76" t="str">
        <f>IF(('[1]Drawer Front Profiles'!$D38-0)&gt;=0,"Look B,C,D,F &amp; G","No")</f>
        <v>Look B,C,D,F &amp; G</v>
      </c>
      <c r="AR38" s="76" t="str">
        <f>IF(('[1]Drawer Front Profiles'!$D38-1.99442068)&gt;=0,"Look B,C,D,F &amp; G","No")</f>
        <v>No</v>
      </c>
      <c r="AS38" s="76" t="str">
        <f>IF(('[1]Drawer Front Profiles'!$D38-0)&gt;=0,"Look B,C,D,F &amp; G","No")</f>
        <v>Look B,C,D,F &amp; G</v>
      </c>
      <c r="AT38" s="76" t="str">
        <f>IF(('[1]Drawer Front Profiles'!$D38-9.07032804)&gt;=0,"Look B,C,D,F &amp; G","No")</f>
        <v>No</v>
      </c>
      <c r="AU38" s="76" t="str">
        <f>IF(('[1]Drawer Front Profiles'!$D38-0)&gt;=0,"Look B,C,D,F &amp; G","No")</f>
        <v>Look B,C,D,F &amp; G</v>
      </c>
      <c r="AV38" s="76" t="str">
        <f>IF(('[1]Drawer Front Profiles'!$D38-0)&gt;=0,"Look B,C,D,F &amp; G","No")</f>
        <v>Look B,C,D,F &amp; G</v>
      </c>
      <c r="AW38" s="76" t="str">
        <f>IF(('[1]Drawer Front Profiles'!$D38-18.86904481)&gt;=0,"Look B,C,D,F &amp; G","No")</f>
        <v>No</v>
      </c>
      <c r="AX38" s="76" t="str">
        <f>IF(('[1]Drawer Front Profiles'!$D38-7.75654335)&gt;=0,"Look B,C,D,F &amp; G","No")</f>
        <v>No</v>
      </c>
      <c r="AY38" s="76" t="str">
        <f>IF(('[1]Drawer Front Profiles'!$D38-17.28154481)&gt;=0,"Look B,C,D,F &amp; G","No")</f>
        <v>No</v>
      </c>
      <c r="AZ38" s="76" t="str">
        <f>IF(('[1]Drawer Front Profiles'!$D38-18.6375)&gt;=0,"Look B,C,D,F &amp; G","No")</f>
        <v>No</v>
      </c>
      <c r="BA38" s="76" t="str">
        <f>IF(('[1]Drawer Front Profiles'!$D38-9.34404)&gt;=0,"Look B,C,D,F &amp; G","No")</f>
        <v>No</v>
      </c>
      <c r="BB38" s="76" t="str">
        <f>IF(('[1]Drawer Front Profiles'!$D38-28.1625)&gt;=0,"Look B,C,D,F &amp; G","No")</f>
        <v>No</v>
      </c>
      <c r="BC38" s="76" t="str">
        <f>IF(('[1]Drawer Front Profiles'!$D38-0)&gt;=0,"Look B,C,D,F &amp; G","No")</f>
        <v>Look B,C,D,F &amp; G</v>
      </c>
      <c r="BD38" s="76" t="str">
        <f>IF(('[1]Drawer Front Profiles'!$D38-21.81250146)&gt;=0,"Look B,C,D,F &amp; G","No")</f>
        <v>No</v>
      </c>
      <c r="BE38" s="76" t="str">
        <f>IF(('[1]Drawer Front Profiles'!$D38-9.1352216)&gt;=0,"Look B,C,D,F &amp; G","No")</f>
        <v>No</v>
      </c>
      <c r="BF38" s="76" t="str">
        <f>IF(('[1]Drawer Front Profiles'!$D38-9.1352216)&gt;=0,"Look B,C,D,F &amp; G","No")</f>
        <v>No</v>
      </c>
      <c r="BG38" s="76" t="str">
        <f>IF(('[1]Drawer Front Profiles'!$D38-21.81250292)&gt;=0,"Look B,C,D,F &amp; G","No")</f>
        <v>No</v>
      </c>
      <c r="BH38" s="76" t="str">
        <f>IF(('[1]Drawer Front Profiles'!$D38-21.81252021)&gt;=0,"Look B,C,D,F &amp; G","No")</f>
        <v>No</v>
      </c>
      <c r="BI38" s="76" t="str">
        <f>IF(('[1]Drawer Front Profiles'!$D38-7.525)&gt;=0,"Look B,C,D,F &amp; G","No")</f>
        <v>No</v>
      </c>
    </row>
    <row r="39" spans="1:61" ht="15.75" customHeight="1" thickBot="1" x14ac:dyDescent="0.3">
      <c r="A39" s="127" t="str">
        <f>IF('[1]Drawer Front Profiles'!$A39&lt;&gt;"",'[1]Drawer Front Profiles'!$A39,"")</f>
        <v>212RP</v>
      </c>
      <c r="B39" s="127" t="str">
        <f>IF('[1]Drawer Front Profiles'!$B39&lt;&gt;"",'[1]Drawer Front Profiles'!$B39,"")</f>
        <v>307-25RP</v>
      </c>
      <c r="C39" s="128" t="str">
        <f>IF(('[1]Drawer Front Profiles'!$D39-0)&gt;=0,"Look B,C,D,F &amp; G","No")</f>
        <v>Look B,C,D,F &amp; G</v>
      </c>
      <c r="D39" s="129" t="str">
        <f>IF(('[1]Drawer Front Profiles'!$D39-0)&gt;=0,"Look B,C,D,F &amp; G","No")</f>
        <v>Look B,C,D,F &amp; G</v>
      </c>
      <c r="E39" s="129" t="str">
        <f>IF(('[1]Drawer Front Profiles'!$D39-2.6439654)&gt;=0,"Look B,C,D,F &amp; G","No")</f>
        <v>No</v>
      </c>
      <c r="F39" s="129" t="str">
        <f>IF(('[1]Drawer Front Profiles'!$D39-6.5903696)&gt;=0,"Look B,C,D,F &amp; G","No")</f>
        <v>No</v>
      </c>
      <c r="G39" s="129" t="str">
        <f>IF(('[1]Drawer Front Profiles'!$D39-15.46250146)&gt;=0,"Look C,D &amp; G","No")</f>
        <v>No</v>
      </c>
      <c r="H39" s="129" t="str">
        <f>IF(('[1]Drawer Front Profiles'!$D39-9.34404481)&gt;=0,"Look B,C,D &amp; G","No")</f>
        <v>No</v>
      </c>
      <c r="I39" s="129" t="str">
        <f>IF(('[1]Drawer Front Profiles'!$D39-0)&gt;=0,"Look B,C,D,F &amp; G","No")</f>
        <v>Look B,C,D,F &amp; G</v>
      </c>
      <c r="J39" s="129" t="str">
        <f>IF(('[1]Drawer Front Profiles'!$D39-1.99442068)&gt;=0,"Look B,C,D,F &amp; G","No")</f>
        <v>No</v>
      </c>
      <c r="K39" s="129" t="str">
        <f>IF(('[1]Drawer Front Profiles'!$D39-15.75471398)&gt;=0,"Look C,D &amp; G","No")</f>
        <v>No</v>
      </c>
      <c r="L39" s="129" t="str">
        <f>IF(('[1]Drawer Front Profiles'!$D39-14.02090435)&gt;=0,"Look C,D &amp; G","No")</f>
        <v>No</v>
      </c>
      <c r="M39" s="129" t="str">
        <f>IF(('[1]Drawer Front Profiles'!$D39-18.41250064)&gt;=0,"Look C,D &amp; G","No")</f>
        <v>No</v>
      </c>
      <c r="N39" s="129" t="str">
        <f>IF(('[1]Drawer Front Profiles'!$D39-0)&gt;=0,"Look B,C,D &amp; G","No")</f>
        <v>Look B,C,D &amp; G</v>
      </c>
      <c r="O39" s="129" t="str">
        <f>IF(('[1]Drawer Front Profiles'!$D39-3.04396498)&gt;=0,"Look B,C,D &amp; G","No")</f>
        <v>No</v>
      </c>
      <c r="P39" s="129" t="str">
        <f>IF(('[1]Drawer Front Profiles'!$D39-18.64135815)&gt;=0,"Look C,D &amp; G","No")</f>
        <v>No</v>
      </c>
      <c r="Q39" s="129" t="str">
        <f>IF(('[1]Drawer Front Profiles'!$D39-16.84645805)&gt;=0,"Look C,D &amp; G","No")</f>
        <v>No</v>
      </c>
      <c r="R39" s="130" t="str">
        <f>IF(('[1]Drawer Front Profiles'!$D39-15.46250146)&gt;=0,"Look B,C,D &amp; G","No")</f>
        <v>No</v>
      </c>
      <c r="S39" s="129" t="str">
        <f>IF(('[1]Drawer Front Profiles'!$D39-27.94954481)&gt;=0,"Look C,D &amp; G","No")</f>
        <v>No</v>
      </c>
      <c r="T39" s="129" t="str">
        <f>IF(('[1]Drawer Front Profiles'!$D39-18.64404399)&gt;=0,"Look C,D &amp; G","No")</f>
        <v>No</v>
      </c>
      <c r="U39" s="130" t="str">
        <f>IF(('[1]Drawer Front Profiles'!$D39-0)&gt;=0,"Look B,C,D &amp; G","No")</f>
        <v>Look B,C,D &amp; G</v>
      </c>
      <c r="V39" s="130" t="str">
        <f>IF(('[1]Drawer Front Profiles'!$D39-8.58589172)&gt;=0,"Look B,C,D &amp; G","No")</f>
        <v>No</v>
      </c>
      <c r="W39" s="129" t="str">
        <f>IF(('[1]Drawer Front Profiles'!$D39-0)&gt;=0,"Look B,C,D,F &amp; G","No")</f>
        <v>Look B,C,D,F &amp; G</v>
      </c>
      <c r="X39" s="129" t="str">
        <f>IF(('[1]Drawer Front Profiles'!$D39-2.64403281)&gt;=0,"Look C,D &amp; G","No")</f>
        <v>No</v>
      </c>
      <c r="Y39" s="130" t="str">
        <f>IF(('[1]Drawer Front Profiles'!$D39-9.07032804)&gt;=0,"Look C,D &amp; G","No")</f>
        <v>No</v>
      </c>
      <c r="Z39" s="130" t="str">
        <f>IF(('[1]Drawer Front Profiles'!$D39-15.46250146)&gt;=0,"Look C,D &amp; G","No")</f>
        <v>No</v>
      </c>
      <c r="AA39" s="130" t="str">
        <f>IF(('[1]Drawer Front Profiles'!$D39-15.69403715)&gt;=0,"Look B,C,D &amp; G","No")</f>
        <v>No</v>
      </c>
      <c r="AB39" s="130" t="str">
        <f>IF(('[1]Drawer Front Profiles'!$D39-9.07032804)&gt;=0,"Look B,C,D,F &amp; G","No")</f>
        <v>No</v>
      </c>
      <c r="AC39" s="129" t="str">
        <f>IF(('[1]Drawer Front Profiles'!$D39-14.02090435)&gt;=0,"Look B,C,D &amp; G","No")</f>
        <v>No</v>
      </c>
      <c r="AD39" s="131" t="str">
        <f>IF(('[1]Drawer Front Profiles'!$D39-0)&gt;=0,"Look B,C,D,F &amp; G","No")</f>
        <v>Look B,C,D,F &amp; G</v>
      </c>
      <c r="AE39" s="129" t="str">
        <f>IF(('[1]Drawer Front Profiles'!$D39-6.35954126)&gt;=0,"Look B,C,D &amp; G","No")</f>
        <v>No</v>
      </c>
      <c r="AF39" s="131" t="str">
        <f>IF(('[1]Drawer Front Profiles'!$D39-19.68205639)&gt;=0,"Look B,C,D,F &amp; G","No")</f>
        <v>No</v>
      </c>
      <c r="AG39" s="131" t="str">
        <f>IF(('[1]Drawer Front Profiles'!$D39-15.69404481)&gt;=0,"Look B,C,D,F &amp; G","No")</f>
        <v>No</v>
      </c>
      <c r="AH39" s="131" t="str">
        <f>IF(('[1]Drawer Front Profiles'!$D39-0)&gt;=0,"Look B,C,D,F &amp; G","No")</f>
        <v>Look B,C,D,F &amp; G</v>
      </c>
      <c r="AI39" s="131" t="str">
        <f>IF(('[1]Drawer Front Profiles'!$D39-18.63750146)&gt;=0,"Look B,C,D,F &amp; G","No")</f>
        <v>No</v>
      </c>
      <c r="AJ39" s="131" t="str">
        <f>IF(('[1]Drawer Front Profiles'!$D39-7.75654335)&gt;=0,"Look B,C,D,F &amp; G","No")</f>
        <v>No</v>
      </c>
      <c r="AK39" s="131" t="str">
        <f>IF(('[1]Drawer Front Profiles'!$D39-12.2875)&gt;=0,"Look B,C,D,F &amp; G","No")</f>
        <v>No</v>
      </c>
      <c r="AL39" s="131" t="str">
        <f>IF(('[1]Drawer Front Profiles'!$D39-2.64403281)&gt;=0,"Look B,C,D,F &amp; G","No")</f>
        <v>No</v>
      </c>
      <c r="AM39" s="131" t="str">
        <f>IF(('[1]Drawer Front Profiles'!$D39-0)&gt;=0,"Look B,C,D,F &amp; G","No")</f>
        <v>Look B,C,D,F &amp; G</v>
      </c>
      <c r="AN39" s="131" t="str">
        <f>IF(('[1]Drawer Front Profiles'!$D39-0)&gt;=0,"Look B,C,D,F &amp; G","No")</f>
        <v>Look B,C,D,F &amp; G</v>
      </c>
      <c r="AO39" s="131" t="str">
        <f>IF(('[1]Drawer Front Profiles'!$D39-2.64403281)&gt;=0,"Look B,C,D,F &amp; G","No")</f>
        <v>No</v>
      </c>
      <c r="AP39" s="131" t="str">
        <f>IF(('[1]Drawer Front Profiles'!$D39-6.5903696)&gt;=0,"Look B,C,D,F &amp; G","No")</f>
        <v>No</v>
      </c>
      <c r="AQ39" s="131" t="str">
        <f>IF(('[1]Drawer Front Profiles'!$D39-0)&gt;=0,"Look B,C,D,F &amp; G","No")</f>
        <v>Look B,C,D,F &amp; G</v>
      </c>
      <c r="AR39" s="131" t="str">
        <f>IF(('[1]Drawer Front Profiles'!$D39-1.99442068)&gt;=0,"Look B,C,D,F &amp; G","No")</f>
        <v>No</v>
      </c>
      <c r="AS39" s="131" t="str">
        <f>IF(('[1]Drawer Front Profiles'!$D39-0)&gt;=0,"Look B,C,D,F &amp; G","No")</f>
        <v>Look B,C,D,F &amp; G</v>
      </c>
      <c r="AT39" s="131" t="str">
        <f>IF(('[1]Drawer Front Profiles'!$D39-9.07032804)&gt;=0,"Look B,C,D,F &amp; G","No")</f>
        <v>No</v>
      </c>
      <c r="AU39" s="131" t="str">
        <f>IF(('[1]Drawer Front Profiles'!$D39-0)&gt;=0,"Look B,C,D,F &amp; G","No")</f>
        <v>Look B,C,D,F &amp; G</v>
      </c>
      <c r="AV39" s="131" t="str">
        <f>IF(('[1]Drawer Front Profiles'!$D39-0)&gt;=0,"Look B,C,D,F &amp; G","No")</f>
        <v>Look B,C,D,F &amp; G</v>
      </c>
      <c r="AW39" s="131" t="str">
        <f>IF(('[1]Drawer Front Profiles'!$D39-18.86904481)&gt;=0,"Look B,C,D,F &amp; G","No")</f>
        <v>No</v>
      </c>
      <c r="AX39" s="131" t="str">
        <f>IF(('[1]Drawer Front Profiles'!$D39-7.75654335)&gt;=0,"Look B,C,D,F &amp; G","No")</f>
        <v>No</v>
      </c>
      <c r="AY39" s="131" t="str">
        <f>IF(('[1]Drawer Front Profiles'!$D39-17.28154481)&gt;=0,"Look B,C,D,F &amp; G","No")</f>
        <v>No</v>
      </c>
      <c r="AZ39" s="131" t="str">
        <f>IF(('[1]Drawer Front Profiles'!$D39-18.6375)&gt;=0,"Look B,C,D,F &amp; G","No")</f>
        <v>No</v>
      </c>
      <c r="BA39" s="131" t="str">
        <f>IF(('[1]Drawer Front Profiles'!$D39-9.34404)&gt;=0,"Look B,C,D,F &amp; G","No")</f>
        <v>No</v>
      </c>
      <c r="BB39" s="131" t="str">
        <f>IF(('[1]Drawer Front Profiles'!$D39-28.1625)&gt;=0,"Look B,C,D,F &amp; G","No")</f>
        <v>No</v>
      </c>
      <c r="BC39" s="131" t="str">
        <f>IF(('[1]Drawer Front Profiles'!$D39-0)&gt;=0,"Look B,C,D,F &amp; G","No")</f>
        <v>Look B,C,D,F &amp; G</v>
      </c>
      <c r="BD39" s="131" t="str">
        <f>IF(('[1]Drawer Front Profiles'!$D39-21.81250146)&gt;=0,"Look B,C,D,F &amp; G","No")</f>
        <v>No</v>
      </c>
      <c r="BE39" s="131" t="str">
        <f>IF(('[1]Drawer Front Profiles'!$D39-9.1352216)&gt;=0,"Look B,C,D,F &amp; G","No")</f>
        <v>No</v>
      </c>
      <c r="BF39" s="131" t="str">
        <f>IF(('[1]Drawer Front Profiles'!$D39-9.1352216)&gt;=0,"Look B,C,D,F &amp; G","No")</f>
        <v>No</v>
      </c>
      <c r="BG39" s="131" t="str">
        <f>IF(('[1]Drawer Front Profiles'!$D39-21.81250292)&gt;=0,"Look B,C,D,F &amp; G","No")</f>
        <v>No</v>
      </c>
      <c r="BH39" s="131" t="str">
        <f>IF(('[1]Drawer Front Profiles'!$D39-21.81252021)&gt;=0,"Look B,C,D,F &amp; G","No")</f>
        <v>No</v>
      </c>
      <c r="BI39" s="131" t="str">
        <f>IF(('[1]Drawer Front Profiles'!$D39-7.525)&gt;=0,"Look B,C,D,F &amp; G","No")</f>
        <v>No</v>
      </c>
    </row>
    <row r="40" spans="1:61" ht="15.75" customHeight="1" thickBot="1" x14ac:dyDescent="0.3">
      <c r="A40" s="127" t="str">
        <f>IF('[1]Drawer Front Profiles'!$A40&lt;&gt;"",'[1]Drawer Front Profiles'!$A40,"")</f>
        <v>241RP</v>
      </c>
      <c r="B40" s="127" t="str">
        <f>IF('[1]Drawer Front Profiles'!$B40&lt;&gt;"",'[1]Drawer Front Profiles'!$B40,"")</f>
        <v>307-32RP</v>
      </c>
      <c r="C40" s="128" t="str">
        <f>IF(('[1]Drawer Front Profiles'!$D40-0)&gt;=0,"Look B,C,D,F &amp; G","No")</f>
        <v>Look B,C,D,F &amp; G</v>
      </c>
      <c r="D40" s="129" t="str">
        <f>IF(('[1]Drawer Front Profiles'!$D40-0)&gt;=0,"Look B,C,D,F &amp; G","No")</f>
        <v>Look B,C,D,F &amp; G</v>
      </c>
      <c r="E40" s="129" t="str">
        <f>IF(('[1]Drawer Front Profiles'!$D40-2.6439654)&gt;=0,"Look B,C,D,F &amp; G","No")</f>
        <v>No</v>
      </c>
      <c r="F40" s="129" t="str">
        <f>IF(('[1]Drawer Front Profiles'!$D40-6.5903696)&gt;=0,"Look B,C,D,F &amp; G","No")</f>
        <v>No</v>
      </c>
      <c r="G40" s="129" t="str">
        <f>IF(('[1]Drawer Front Profiles'!$D40-15.46250146)&gt;=0,"Look C,D &amp; G","No")</f>
        <v>No</v>
      </c>
      <c r="H40" s="129" t="str">
        <f>IF(('[1]Drawer Front Profiles'!$D40-9.34404481)&gt;=0,"Look B,C,D &amp; G","No")</f>
        <v>No</v>
      </c>
      <c r="I40" s="129" t="str">
        <f>IF(('[1]Drawer Front Profiles'!$D40-0)&gt;=0,"Look B,C,D,F &amp; G","No")</f>
        <v>Look B,C,D,F &amp; G</v>
      </c>
      <c r="J40" s="129" t="str">
        <f>IF(('[1]Drawer Front Profiles'!$D40-1.99442068)&gt;=0,"Look B,C,D,F &amp; G","No")</f>
        <v>No</v>
      </c>
      <c r="K40" s="129" t="str">
        <f>IF(('[1]Drawer Front Profiles'!$D40-15.75471398)&gt;=0,"Look C,D &amp; G","No")</f>
        <v>No</v>
      </c>
      <c r="L40" s="129" t="str">
        <f>IF(('[1]Drawer Front Profiles'!$D40-14.02090435)&gt;=0,"Look C,D &amp; G","No")</f>
        <v>No</v>
      </c>
      <c r="M40" s="129" t="str">
        <f>IF(('[1]Drawer Front Profiles'!$D40-18.41250064)&gt;=0,"Look C,D &amp; G","No")</f>
        <v>No</v>
      </c>
      <c r="N40" s="129" t="str">
        <f>IF(('[1]Drawer Front Profiles'!$D40-0)&gt;=0,"Look B,C,D &amp; G","No")</f>
        <v>Look B,C,D &amp; G</v>
      </c>
      <c r="O40" s="129" t="str">
        <f>IF(('[1]Drawer Front Profiles'!$D40-3.04396498)&gt;=0,"Look B,C,D &amp; G","No")</f>
        <v>No</v>
      </c>
      <c r="P40" s="129" t="str">
        <f>IF(('[1]Drawer Front Profiles'!$D40-18.64135815)&gt;=0,"Look C,D &amp; G","No")</f>
        <v>No</v>
      </c>
      <c r="Q40" s="129" t="str">
        <f>IF(('[1]Drawer Front Profiles'!$D40-16.84645805)&gt;=0,"Look C,D &amp; G","No")</f>
        <v>No</v>
      </c>
      <c r="R40" s="130" t="str">
        <f>IF(('[1]Drawer Front Profiles'!$D40-15.46250146)&gt;=0,"Look B,C,D &amp; G","No")</f>
        <v>No</v>
      </c>
      <c r="S40" s="129" t="str">
        <f>IF(('[1]Drawer Front Profiles'!$D40-27.94954481)&gt;=0,"Look C,D &amp; G","No")</f>
        <v>No</v>
      </c>
      <c r="T40" s="129" t="str">
        <f>IF(('[1]Drawer Front Profiles'!$D40-18.64404399)&gt;=0,"Look C,D &amp; G","No")</f>
        <v>No</v>
      </c>
      <c r="U40" s="130" t="str">
        <f>IF(('[1]Drawer Front Profiles'!$D40-0)&gt;=0,"Look B,C,D &amp; G","No")</f>
        <v>Look B,C,D &amp; G</v>
      </c>
      <c r="V40" s="130" t="str">
        <f>IF(('[1]Drawer Front Profiles'!$D40-8.58589172)&gt;=0,"Look B,C,D &amp; G","No")</f>
        <v>No</v>
      </c>
      <c r="W40" s="129" t="str">
        <f>IF(('[1]Drawer Front Profiles'!$D40-0)&gt;=0,"Look B,C,D,F &amp; G","No")</f>
        <v>Look B,C,D,F &amp; G</v>
      </c>
      <c r="X40" s="129" t="str">
        <f>IF(('[1]Drawer Front Profiles'!$D40-2.64403281)&gt;=0,"Look C,D &amp; G","No")</f>
        <v>No</v>
      </c>
      <c r="Y40" s="130" t="str">
        <f>IF(('[1]Drawer Front Profiles'!$D40-9.07032804)&gt;=0,"Look C,D &amp; G","No")</f>
        <v>No</v>
      </c>
      <c r="Z40" s="130" t="str">
        <f>IF(('[1]Drawer Front Profiles'!$D40-15.46250146)&gt;=0,"Look C,D &amp; G","No")</f>
        <v>No</v>
      </c>
      <c r="AA40" s="130" t="str">
        <f>IF(('[1]Drawer Front Profiles'!$D40-15.69403715)&gt;=0,"Look B,C,D &amp; G","No")</f>
        <v>No</v>
      </c>
      <c r="AB40" s="130" t="str">
        <f>IF(('[1]Drawer Front Profiles'!$D40-9.07032804)&gt;=0,"Look B,C,D,F &amp; G","No")</f>
        <v>No</v>
      </c>
      <c r="AC40" s="129" t="str">
        <f>IF(('[1]Drawer Front Profiles'!$D40-14.02090435)&gt;=0,"Look B,C,D &amp; G","No")</f>
        <v>No</v>
      </c>
      <c r="AD40" s="131" t="str">
        <f>IF(('[1]Drawer Front Profiles'!$D40-0)&gt;=0,"Look B,C,D,F &amp; G","No")</f>
        <v>Look B,C,D,F &amp; G</v>
      </c>
      <c r="AE40" s="129" t="str">
        <f>IF(('[1]Drawer Front Profiles'!$D40-6.35954126)&gt;=0,"Look B,C,D &amp; G","No")</f>
        <v>No</v>
      </c>
      <c r="AF40" s="131" t="str">
        <f>IF(('[1]Drawer Front Profiles'!$D40-19.68205639)&gt;=0,"Look B,C,D,F &amp; G","No")</f>
        <v>No</v>
      </c>
      <c r="AG40" s="131" t="str">
        <f>IF(('[1]Drawer Front Profiles'!$D40-15.69404481)&gt;=0,"Look B,C,D,F &amp; G","No")</f>
        <v>No</v>
      </c>
      <c r="AH40" s="131" t="str">
        <f>IF(('[1]Drawer Front Profiles'!$D40-0)&gt;=0,"Look B,C,D,F &amp; G","No")</f>
        <v>Look B,C,D,F &amp; G</v>
      </c>
      <c r="AI40" s="131" t="str">
        <f>IF(('[1]Drawer Front Profiles'!$D40-18.63750146)&gt;=0,"Look B,C,D,F &amp; G","No")</f>
        <v>No</v>
      </c>
      <c r="AJ40" s="131" t="str">
        <f>IF(('[1]Drawer Front Profiles'!$D40-7.75654335)&gt;=0,"Look B,C,D,F &amp; G","No")</f>
        <v>No</v>
      </c>
      <c r="AK40" s="131" t="str">
        <f>IF(('[1]Drawer Front Profiles'!$D40-12.2875)&gt;=0,"Look B,C,D,F &amp; G","No")</f>
        <v>No</v>
      </c>
      <c r="AL40" s="131" t="str">
        <f>IF(('[1]Drawer Front Profiles'!$D40-2.64403281)&gt;=0,"Look B,C,D,F &amp; G","No")</f>
        <v>No</v>
      </c>
      <c r="AM40" s="131" t="str">
        <f>IF(('[1]Drawer Front Profiles'!$D40-0)&gt;=0,"Look B,C,D,F &amp; G","No")</f>
        <v>Look B,C,D,F &amp; G</v>
      </c>
      <c r="AN40" s="131" t="str">
        <f>IF(('[1]Drawer Front Profiles'!$D40-0)&gt;=0,"Look B,C,D,F &amp; G","No")</f>
        <v>Look B,C,D,F &amp; G</v>
      </c>
      <c r="AO40" s="131" t="str">
        <f>IF(('[1]Drawer Front Profiles'!$D40-2.64403281)&gt;=0,"Look B,C,D,F &amp; G","No")</f>
        <v>No</v>
      </c>
      <c r="AP40" s="131" t="str">
        <f>IF(('[1]Drawer Front Profiles'!$D40-6.5903696)&gt;=0,"Look B,C,D,F &amp; G","No")</f>
        <v>No</v>
      </c>
      <c r="AQ40" s="131" t="str">
        <f>IF(('[1]Drawer Front Profiles'!$D40-0)&gt;=0,"Look B,C,D,F &amp; G","No")</f>
        <v>Look B,C,D,F &amp; G</v>
      </c>
      <c r="AR40" s="131" t="str">
        <f>IF(('[1]Drawer Front Profiles'!$D40-1.99442068)&gt;=0,"Look B,C,D,F &amp; G","No")</f>
        <v>No</v>
      </c>
      <c r="AS40" s="131" t="str">
        <f>IF(('[1]Drawer Front Profiles'!$D40-0)&gt;=0,"Look B,C,D,F &amp; G","No")</f>
        <v>Look B,C,D,F &amp; G</v>
      </c>
      <c r="AT40" s="131" t="str">
        <f>IF(('[1]Drawer Front Profiles'!$D40-9.07032804)&gt;=0,"Look B,C,D,F &amp; G","No")</f>
        <v>No</v>
      </c>
      <c r="AU40" s="131" t="str">
        <f>IF(('[1]Drawer Front Profiles'!$D40-0)&gt;=0,"Look B,C,D,F &amp; G","No")</f>
        <v>Look B,C,D,F &amp; G</v>
      </c>
      <c r="AV40" s="131" t="str">
        <f>IF(('[1]Drawer Front Profiles'!$D40-0)&gt;=0,"Look B,C,D,F &amp; G","No")</f>
        <v>Look B,C,D,F &amp; G</v>
      </c>
      <c r="AW40" s="131" t="str">
        <f>IF(('[1]Drawer Front Profiles'!$D40-18.86904481)&gt;=0,"Look B,C,D,F &amp; G","No")</f>
        <v>No</v>
      </c>
      <c r="AX40" s="131" t="str">
        <f>IF(('[1]Drawer Front Profiles'!$D40-7.75654335)&gt;=0,"Look B,C,D,F &amp; G","No")</f>
        <v>No</v>
      </c>
      <c r="AY40" s="131" t="str">
        <f>IF(('[1]Drawer Front Profiles'!$D40-17.28154481)&gt;=0,"Look B,C,D,F &amp; G","No")</f>
        <v>No</v>
      </c>
      <c r="AZ40" s="131" t="str">
        <f>IF(('[1]Drawer Front Profiles'!$D40-18.6375)&gt;=0,"Look B,C,D,F &amp; G","No")</f>
        <v>No</v>
      </c>
      <c r="BA40" s="131" t="str">
        <f>IF(('[1]Drawer Front Profiles'!$D40-9.34404)&gt;=0,"Look B,C,D,F &amp; G","No")</f>
        <v>No</v>
      </c>
      <c r="BB40" s="131" t="str">
        <f>IF(('[1]Drawer Front Profiles'!$D40-28.1625)&gt;=0,"Look B,C,D,F &amp; G","No")</f>
        <v>No</v>
      </c>
      <c r="BC40" s="131" t="str">
        <f>IF(('[1]Drawer Front Profiles'!$D40-0)&gt;=0,"Look B,C,D,F &amp; G","No")</f>
        <v>Look B,C,D,F &amp; G</v>
      </c>
      <c r="BD40" s="131" t="str">
        <f>IF(('[1]Drawer Front Profiles'!$D40-21.81250146)&gt;=0,"Look B,C,D,F &amp; G","No")</f>
        <v>No</v>
      </c>
      <c r="BE40" s="131" t="str">
        <f>IF(('[1]Drawer Front Profiles'!$D40-9.1352216)&gt;=0,"Look B,C,D,F &amp; G","No")</f>
        <v>No</v>
      </c>
      <c r="BF40" s="131" t="str">
        <f>IF(('[1]Drawer Front Profiles'!$D40-9.1352216)&gt;=0,"Look B,C,D,F &amp; G","No")</f>
        <v>No</v>
      </c>
      <c r="BG40" s="131" t="str">
        <f>IF(('[1]Drawer Front Profiles'!$D40-21.81250292)&gt;=0,"Look B,C,D,F &amp; G","No")</f>
        <v>No</v>
      </c>
      <c r="BH40" s="131" t="str">
        <f>IF(('[1]Drawer Front Profiles'!$D40-21.81252021)&gt;=0,"Look B,C,D,F &amp; G","No")</f>
        <v>No</v>
      </c>
      <c r="BI40" s="131" t="str">
        <f>IF(('[1]Drawer Front Profiles'!$D40-7.525)&gt;=0,"Look B,C,D,F &amp; G","No")</f>
        <v>No</v>
      </c>
    </row>
    <row r="41" spans="1:61" ht="15.75" customHeight="1" thickBot="1" x14ac:dyDescent="0.3">
      <c r="A41" s="127" t="str">
        <f>IF('[1]Drawer Front Profiles'!$A41&lt;&gt;"",'[1]Drawer Front Profiles'!$A41,"")</f>
        <v>N/A</v>
      </c>
      <c r="B41" s="127" t="str">
        <f>IF('[1]Drawer Front Profiles'!$B41&lt;&gt;"",'[1]Drawer Front Profiles'!$B41,"")</f>
        <v>308-03RP</v>
      </c>
      <c r="C41" s="128" t="str">
        <f>IF(('[1]Drawer Front Profiles'!$D41-0)&gt;=0,"Look B,C,D,F &amp; G","No")</f>
        <v>Look B,C,D,F &amp; G</v>
      </c>
      <c r="D41" s="129" t="str">
        <f>IF(('[1]Drawer Front Profiles'!$D41-0)&gt;=0,"Look B,C,D,F &amp; G","No")</f>
        <v>Look B,C,D,F &amp; G</v>
      </c>
      <c r="E41" s="129" t="str">
        <f>IF(('[1]Drawer Front Profiles'!$D41-2.6439654)&gt;=0,"Look B,C,D,F &amp; G","No")</f>
        <v>Look B,C,D,F &amp; G</v>
      </c>
      <c r="F41" s="129" t="str">
        <f>IF(('[1]Drawer Front Profiles'!$D41-6.5903696)&gt;=0,"Look B,C,D,F &amp; G","No")</f>
        <v>No</v>
      </c>
      <c r="G41" s="129" t="str">
        <f>IF(('[1]Drawer Front Profiles'!$D41-15.46250146)&gt;=0,"Look C,D &amp; G","No")</f>
        <v>No</v>
      </c>
      <c r="H41" s="129" t="str">
        <f>IF(('[1]Drawer Front Profiles'!$D41-9.34404481)&gt;=0,"Look B,C,D &amp; G","No")</f>
        <v>No</v>
      </c>
      <c r="I41" s="129" t="str">
        <f>IF(('[1]Drawer Front Profiles'!$D41-0)&gt;=0,"Look B,C,D,F &amp; G","No")</f>
        <v>Look B,C,D,F &amp; G</v>
      </c>
      <c r="J41" s="129" t="str">
        <f>IF(('[1]Drawer Front Profiles'!$D41-1.99442068)&gt;=0,"Look B,C,D,F &amp; G","No")</f>
        <v>Look B,C,D,F &amp; G</v>
      </c>
      <c r="K41" s="129" t="str">
        <f>IF(('[1]Drawer Front Profiles'!$D41-15.75471398)&gt;=0,"Look C,D &amp; G","No")</f>
        <v>No</v>
      </c>
      <c r="L41" s="129" t="str">
        <f>IF(('[1]Drawer Front Profiles'!$D41-14.02090435)&gt;=0,"Look C,D &amp; G","No")</f>
        <v>No</v>
      </c>
      <c r="M41" s="129" t="str">
        <f>IF(('[1]Drawer Front Profiles'!$D41-18.41250064)&gt;=0,"Look C,D &amp; G","No")</f>
        <v>No</v>
      </c>
      <c r="N41" s="129" t="str">
        <f>IF(('[1]Drawer Front Profiles'!$D41-0)&gt;=0,"Look B,C,D &amp; G","No")</f>
        <v>Look B,C,D &amp; G</v>
      </c>
      <c r="O41" s="129" t="str">
        <f>IF(('[1]Drawer Front Profiles'!$D41-3.04396498)&gt;=0,"Look B,C,D &amp; G","No")</f>
        <v>Look B,C,D &amp; G</v>
      </c>
      <c r="P41" s="129" t="str">
        <f>IF(('[1]Drawer Front Profiles'!$D41-18.64135815)&gt;=0,"Look C,D &amp; G","No")</f>
        <v>No</v>
      </c>
      <c r="Q41" s="129" t="str">
        <f>IF(('[1]Drawer Front Profiles'!$D41-16.84645805)&gt;=0,"Look C,D &amp; G","No")</f>
        <v>No</v>
      </c>
      <c r="R41" s="130" t="str">
        <f>IF(('[1]Drawer Front Profiles'!$D41-15.46250146)&gt;=0,"Look B,C,D &amp; G","No")</f>
        <v>No</v>
      </c>
      <c r="S41" s="129" t="str">
        <f>IF(('[1]Drawer Front Profiles'!$D41-27.94954481)&gt;=0,"Look C,D &amp; G","No")</f>
        <v>No</v>
      </c>
      <c r="T41" s="129" t="str">
        <f>IF(('[1]Drawer Front Profiles'!$D41-18.64404399)&gt;=0,"Look C,D &amp; G","No")</f>
        <v>No</v>
      </c>
      <c r="U41" s="130" t="str">
        <f>IF(('[1]Drawer Front Profiles'!$D41-0)&gt;=0,"Look B,C,D &amp; G","No")</f>
        <v>Look B,C,D &amp; G</v>
      </c>
      <c r="V41" s="130" t="str">
        <f>IF(('[1]Drawer Front Profiles'!$D41-8.58589172)&gt;=0,"Look B,C,D &amp; G","No")</f>
        <v>No</v>
      </c>
      <c r="W41" s="129" t="str">
        <f>IF(('[1]Drawer Front Profiles'!$D41-0)&gt;=0,"Look B,C,D,F &amp; G","No")</f>
        <v>Look B,C,D,F &amp; G</v>
      </c>
      <c r="X41" s="129" t="str">
        <f>IF(('[1]Drawer Front Profiles'!$D41-2.64403281)&gt;=0,"Look C,D &amp; G","No")</f>
        <v>Look C,D &amp; G</v>
      </c>
      <c r="Y41" s="130" t="str">
        <f>IF(('[1]Drawer Front Profiles'!$D41-9.07032804)&gt;=0,"Look C,D &amp; G","No")</f>
        <v>No</v>
      </c>
      <c r="Z41" s="130" t="str">
        <f>IF(('[1]Drawer Front Profiles'!$D41-15.46250146)&gt;=0,"Look C,D &amp; G","No")</f>
        <v>No</v>
      </c>
      <c r="AA41" s="130" t="str">
        <f>IF(('[1]Drawer Front Profiles'!$D41-15.69403715)&gt;=0,"Look B,C,D &amp; G","No")</f>
        <v>No</v>
      </c>
      <c r="AB41" s="130" t="str">
        <f>IF(('[1]Drawer Front Profiles'!$D41-9.07032804)&gt;=0,"Look B,C,D,F &amp; G","No")</f>
        <v>No</v>
      </c>
      <c r="AC41" s="129" t="str">
        <f>IF(('[1]Drawer Front Profiles'!$D41-14.02090435)&gt;=0,"Look B,C,D &amp; G","No")</f>
        <v>No</v>
      </c>
      <c r="AD41" s="131" t="str">
        <f>IF(('[1]Drawer Front Profiles'!$D41-0)&gt;=0,"Look B,C,D,F &amp; G","No")</f>
        <v>Look B,C,D,F &amp; G</v>
      </c>
      <c r="AE41" s="129" t="str">
        <f>IF(('[1]Drawer Front Profiles'!$D41-6.35954126)&gt;=0,"Look B,C,D &amp; G","No")</f>
        <v>No</v>
      </c>
      <c r="AF41" s="131" t="str">
        <f>IF(('[1]Drawer Front Profiles'!$D41-19.68205639)&gt;=0,"Look B,C,D,F &amp; G","No")</f>
        <v>No</v>
      </c>
      <c r="AG41" s="131" t="str">
        <f>IF(('[1]Drawer Front Profiles'!$D41-15.69404481)&gt;=0,"Look B,C,D,F &amp; G","No")</f>
        <v>No</v>
      </c>
      <c r="AH41" s="131" t="str">
        <f>IF(('[1]Drawer Front Profiles'!$D41-0)&gt;=0,"Look B,C,D,F &amp; G","No")</f>
        <v>Look B,C,D,F &amp; G</v>
      </c>
      <c r="AI41" s="131" t="str">
        <f>IF(('[1]Drawer Front Profiles'!$D41-18.63750146)&gt;=0,"Look B,C,D,F &amp; G","No")</f>
        <v>No</v>
      </c>
      <c r="AJ41" s="131" t="str">
        <f>IF(('[1]Drawer Front Profiles'!$D41-7.75654335)&gt;=0,"Look B,C,D,F &amp; G","No")</f>
        <v>No</v>
      </c>
      <c r="AK41" s="131" t="str">
        <f>IF(('[1]Drawer Front Profiles'!$D41-12.2875)&gt;=0,"Look B,C,D,F &amp; G","No")</f>
        <v>No</v>
      </c>
      <c r="AL41" s="131" t="str">
        <f>IF(('[1]Drawer Front Profiles'!$D41-2.64403281)&gt;=0,"Look B,C,D,F &amp; G","No")</f>
        <v>Look B,C,D,F &amp; G</v>
      </c>
      <c r="AM41" s="131" t="str">
        <f>IF(('[1]Drawer Front Profiles'!$D41-0)&gt;=0,"Look B,C,D,F &amp; G","No")</f>
        <v>Look B,C,D,F &amp; G</v>
      </c>
      <c r="AN41" s="131" t="str">
        <f>IF(('[1]Drawer Front Profiles'!$D41-0)&gt;=0,"Look B,C,D,F &amp; G","No")</f>
        <v>Look B,C,D,F &amp; G</v>
      </c>
      <c r="AO41" s="131" t="str">
        <f>IF(('[1]Drawer Front Profiles'!$D41-2.64403281)&gt;=0,"Look B,C,D,F &amp; G","No")</f>
        <v>Look B,C,D,F &amp; G</v>
      </c>
      <c r="AP41" s="131" t="str">
        <f>IF(('[1]Drawer Front Profiles'!$D41-6.5903696)&gt;=0,"Look B,C,D,F &amp; G","No")</f>
        <v>No</v>
      </c>
      <c r="AQ41" s="131" t="str">
        <f>IF(('[1]Drawer Front Profiles'!$D41-0)&gt;=0,"Look B,C,D,F &amp; G","No")</f>
        <v>Look B,C,D,F &amp; G</v>
      </c>
      <c r="AR41" s="131" t="str">
        <f>IF(('[1]Drawer Front Profiles'!$D41-1.99442068)&gt;=0,"Look B,C,D,F &amp; G","No")</f>
        <v>Look B,C,D,F &amp; G</v>
      </c>
      <c r="AS41" s="131" t="str">
        <f>IF(('[1]Drawer Front Profiles'!$D41-0)&gt;=0,"Look B,C,D,F &amp; G","No")</f>
        <v>Look B,C,D,F &amp; G</v>
      </c>
      <c r="AT41" s="131" t="str">
        <f>IF(('[1]Drawer Front Profiles'!$D41-9.07032804)&gt;=0,"Look B,C,D,F &amp; G","No")</f>
        <v>No</v>
      </c>
      <c r="AU41" s="131" t="str">
        <f>IF(('[1]Drawer Front Profiles'!$D41-0)&gt;=0,"Look B,C,D,F &amp; G","No")</f>
        <v>Look B,C,D,F &amp; G</v>
      </c>
      <c r="AV41" s="131" t="str">
        <f>IF(('[1]Drawer Front Profiles'!$D41-0)&gt;=0,"Look B,C,D,F &amp; G","No")</f>
        <v>Look B,C,D,F &amp; G</v>
      </c>
      <c r="AW41" s="131" t="str">
        <f>IF(('[1]Drawer Front Profiles'!$D41-18.86904481)&gt;=0,"Look B,C,D,F &amp; G","No")</f>
        <v>No</v>
      </c>
      <c r="AX41" s="131" t="str">
        <f>IF(('[1]Drawer Front Profiles'!$D41-7.75654335)&gt;=0,"Look B,C,D,F &amp; G","No")</f>
        <v>No</v>
      </c>
      <c r="AY41" s="131" t="str">
        <f>IF(('[1]Drawer Front Profiles'!$D41-17.28154481)&gt;=0,"Look B,C,D,F &amp; G","No")</f>
        <v>No</v>
      </c>
      <c r="AZ41" s="131" t="str">
        <f>IF(('[1]Drawer Front Profiles'!$D41-18.6375)&gt;=0,"Look B,C,D,F &amp; G","No")</f>
        <v>No</v>
      </c>
      <c r="BA41" s="131" t="str">
        <f>IF(('[1]Drawer Front Profiles'!$D41-9.34404)&gt;=0,"Look B,C,D,F &amp; G","No")</f>
        <v>No</v>
      </c>
      <c r="BB41" s="131" t="str">
        <f>IF(('[1]Drawer Front Profiles'!$D41-28.1625)&gt;=0,"Look B,C,D,F &amp; G","No")</f>
        <v>No</v>
      </c>
      <c r="BC41" s="131" t="str">
        <f>IF(('[1]Drawer Front Profiles'!$D41-0)&gt;=0,"Look B,C,D,F &amp; G","No")</f>
        <v>Look B,C,D,F &amp; G</v>
      </c>
      <c r="BD41" s="131" t="str">
        <f>IF(('[1]Drawer Front Profiles'!$D41-21.81250146)&gt;=0,"Look B,C,D,F &amp; G","No")</f>
        <v>No</v>
      </c>
      <c r="BE41" s="131" t="str">
        <f>IF(('[1]Drawer Front Profiles'!$D41-9.1352216)&gt;=0,"Look B,C,D,F &amp; G","No")</f>
        <v>No</v>
      </c>
      <c r="BF41" s="131" t="str">
        <f>IF(('[1]Drawer Front Profiles'!$D41-9.1352216)&gt;=0,"Look B,C,D,F &amp; G","No")</f>
        <v>No</v>
      </c>
      <c r="BG41" s="131" t="str">
        <f>IF(('[1]Drawer Front Profiles'!$D41-21.81250292)&gt;=0,"Look B,C,D,F &amp; G","No")</f>
        <v>No</v>
      </c>
      <c r="BH41" s="131" t="str">
        <f>IF(('[1]Drawer Front Profiles'!$D41-21.81252021)&gt;=0,"Look B,C,D,F &amp; G","No")</f>
        <v>No</v>
      </c>
      <c r="BI41" s="131" t="str">
        <f>IF(('[1]Drawer Front Profiles'!$D41-7.525)&gt;=0,"Look B,C,D,F &amp; G","No")</f>
        <v>No</v>
      </c>
    </row>
    <row r="42" spans="1:61" ht="15.75" customHeight="1" thickBot="1" x14ac:dyDescent="0.3">
      <c r="A42" s="127" t="str">
        <f>IF('[1]Drawer Front Profiles'!$A42&lt;&gt;"",'[1]Drawer Front Profiles'!$A42,"")</f>
        <v>N/A</v>
      </c>
      <c r="B42" s="127" t="str">
        <f>IF('[1]Drawer Front Profiles'!$B42&lt;&gt;"",'[1]Drawer Front Profiles'!$B42,"")</f>
        <v>308-05RP</v>
      </c>
      <c r="C42" s="128" t="str">
        <f>IF(('[1]Drawer Front Profiles'!$D42-0)&gt;=0,"Look B,C,D,F &amp; G","No")</f>
        <v>Look B,C,D,F &amp; G</v>
      </c>
      <c r="D42" s="129" t="str">
        <f>IF(('[1]Drawer Front Profiles'!$D42-0)&gt;=0,"Look B,C,D,F &amp; G","No")</f>
        <v>Look B,C,D,F &amp; G</v>
      </c>
      <c r="E42" s="129" t="str">
        <f>IF(('[1]Drawer Front Profiles'!$D42-2.6439654)&gt;=0,"Look B,C,D,F &amp; G","No")</f>
        <v>No</v>
      </c>
      <c r="F42" s="129" t="str">
        <f>IF(('[1]Drawer Front Profiles'!$D42-6.5903696)&gt;=0,"Look B,C,D,F &amp; G","No")</f>
        <v>No</v>
      </c>
      <c r="G42" s="129" t="str">
        <f>IF(('[1]Drawer Front Profiles'!$D42-15.46250146)&gt;=0,"Look C,D &amp; G","No")</f>
        <v>No</v>
      </c>
      <c r="H42" s="129" t="str">
        <f>IF(('[1]Drawer Front Profiles'!$D42-9.34404481)&gt;=0,"Look B,C,D &amp; G","No")</f>
        <v>No</v>
      </c>
      <c r="I42" s="129" t="str">
        <f>IF(('[1]Drawer Front Profiles'!$D42-0)&gt;=0,"Look B,C,D,F &amp; G","No")</f>
        <v>Look B,C,D,F &amp; G</v>
      </c>
      <c r="J42" s="129" t="str">
        <f>IF(('[1]Drawer Front Profiles'!$D42-1.99442068)&gt;=0,"Look B,C,D,F &amp; G","No")</f>
        <v>No</v>
      </c>
      <c r="K42" s="129" t="str">
        <f>IF(('[1]Drawer Front Profiles'!$D42-15.75471398)&gt;=0,"Look C,D &amp; G","No")</f>
        <v>No</v>
      </c>
      <c r="L42" s="129" t="str">
        <f>IF(('[1]Drawer Front Profiles'!$D42-14.02090435)&gt;=0,"Look C,D &amp; G","No")</f>
        <v>No</v>
      </c>
      <c r="M42" s="129" t="str">
        <f>IF(('[1]Drawer Front Profiles'!$D42-18.42250064)&gt;=0,"Look C,D &amp; G","No")</f>
        <v>No</v>
      </c>
      <c r="N42" s="129" t="str">
        <f>IF(('[1]Drawer Front Profiles'!$D42-0)&gt;=0,"Look B,C,D &amp; G","No")</f>
        <v>Look B,C,D &amp; G</v>
      </c>
      <c r="O42" s="129" t="str">
        <f>IF(('[1]Drawer Front Profiles'!$D42-3.04396498)&gt;=0,"Look B,C,D &amp; G","No")</f>
        <v>No</v>
      </c>
      <c r="P42" s="129" t="str">
        <f>IF(('[1]Drawer Front Profiles'!$D42-18.64235815)&gt;=0,"Look C,D &amp; G","No")</f>
        <v>No</v>
      </c>
      <c r="Q42" s="129" t="str">
        <f>IF(('[1]Drawer Front Profiles'!$D42-16.84645805)&gt;=0,"Look C,D &amp; G","No")</f>
        <v>No</v>
      </c>
      <c r="R42" s="130" t="str">
        <f>IF(('[1]Drawer Front Profiles'!$D42-15.46250146)&gt;=0,"Look B,C,D &amp; G","No")</f>
        <v>No</v>
      </c>
      <c r="S42" s="129" t="str">
        <f>IF(('[1]Drawer Front Profiles'!$D42-27.94954481)&gt;=0,"Look C,D &amp; G","No")</f>
        <v>No</v>
      </c>
      <c r="T42" s="129" t="str">
        <f>IF(('[1]Drawer Front Profiles'!$D42-18.64404399)&gt;=0,"Look C,D &amp; G","No")</f>
        <v>No</v>
      </c>
      <c r="U42" s="130" t="str">
        <f>IF(('[1]Drawer Front Profiles'!$D42-0)&gt;=0,"Look B,C,D &amp; G","No")</f>
        <v>Look B,C,D &amp; G</v>
      </c>
      <c r="V42" s="130" t="str">
        <f>IF(('[1]Drawer Front Profiles'!$D42-8.58589172)&gt;=0,"Look B,C,D &amp; G","No")</f>
        <v>No</v>
      </c>
      <c r="W42" s="129" t="str">
        <f>IF(('[1]Drawer Front Profiles'!$D42-0)&gt;=0,"Look B,C,D,F &amp; G","No")</f>
        <v>Look B,C,D,F &amp; G</v>
      </c>
      <c r="X42" s="129" t="str">
        <f>IF(('[1]Drawer Front Profiles'!$D42-2.64403281)&gt;=0,"Look C,D &amp; G","No")</f>
        <v>No</v>
      </c>
      <c r="Y42" s="130" t="str">
        <f>IF(('[1]Drawer Front Profiles'!$D42-9.07032804)&gt;=0,"Look C,D &amp; G","No")</f>
        <v>No</v>
      </c>
      <c r="Z42" s="130" t="str">
        <f>IF(('[1]Drawer Front Profiles'!$D42-15.46250146)&gt;=0,"Look C,D &amp; G","No")</f>
        <v>No</v>
      </c>
      <c r="AA42" s="130" t="str">
        <f>IF(('[1]Drawer Front Profiles'!$D42-15.69403715)&gt;=0,"Look B,C,D &amp; G","No")</f>
        <v>No</v>
      </c>
      <c r="AB42" s="130" t="str">
        <f>IF(('[1]Drawer Front Profiles'!$D42-9.07032804)&gt;=0,"Look B,C,D,F &amp; G","No")</f>
        <v>No</v>
      </c>
      <c r="AC42" s="129" t="str">
        <f>IF(('[1]Drawer Front Profiles'!$D42-14.02090435)&gt;=0,"Look B,C,D &amp; G","No")</f>
        <v>No</v>
      </c>
      <c r="AD42" s="131" t="str">
        <f>IF(('[1]Drawer Front Profiles'!$D42-0)&gt;=0,"Look B,C,D,F &amp; G","No")</f>
        <v>Look B,C,D,F &amp; G</v>
      </c>
      <c r="AE42" s="129" t="str">
        <f>IF(('[1]Drawer Front Profiles'!$D42-6.35954226)&gt;=0,"Look B,C,D &amp; G","No")</f>
        <v>No</v>
      </c>
      <c r="AF42" s="131" t="str">
        <f>IF(('[1]Drawer Front Profiles'!$D42-19.68205639)&gt;=0,"Look B,C,D,F &amp; G","No")</f>
        <v>No</v>
      </c>
      <c r="AG42" s="131" t="str">
        <f>IF(('[1]Drawer Front Profiles'!$D42-15.69404481)&gt;=0,"Look B,C,D,F &amp; G","No")</f>
        <v>No</v>
      </c>
      <c r="AH42" s="131" t="str">
        <f>IF(('[1]Drawer Front Profiles'!$D42-0)&gt;=0,"Look B,C,D,F &amp; G","No")</f>
        <v>Look B,C,D,F &amp; G</v>
      </c>
      <c r="AI42" s="131" t="str">
        <f>IF(('[1]Drawer Front Profiles'!$D42-18.63750146)&gt;=0,"Look B,C,D,F &amp; G","No")</f>
        <v>No</v>
      </c>
      <c r="AJ42" s="131" t="str">
        <f>IF(('[1]Drawer Front Profiles'!$D42-7.75654335)&gt;=0,"Look B,C,D,F &amp; G","No")</f>
        <v>No</v>
      </c>
      <c r="AK42" s="131" t="str">
        <f>IF(('[1]Drawer Front Profiles'!$D42-12.2875)&gt;=0,"Look B,C,D,F &amp; G","No")</f>
        <v>No</v>
      </c>
      <c r="AL42" s="131" t="str">
        <f>IF(('[1]Drawer Front Profiles'!$D42-2.64403281)&gt;=0,"Look B,C,D,F &amp; G","No")</f>
        <v>No</v>
      </c>
      <c r="AM42" s="131" t="str">
        <f>IF(('[1]Drawer Front Profiles'!$D42-0)&gt;=0,"Look B,C,D,F &amp; G","No")</f>
        <v>Look B,C,D,F &amp; G</v>
      </c>
      <c r="AN42" s="131" t="str">
        <f>IF(('[1]Drawer Front Profiles'!$D42-0)&gt;=0,"Look B,C,D,F &amp; G","No")</f>
        <v>Look B,C,D,F &amp; G</v>
      </c>
      <c r="AO42" s="131" t="str">
        <f>IF(('[1]Drawer Front Profiles'!$D42-2.64403281)&gt;=0,"Look B,C,D,F &amp; G","No")</f>
        <v>No</v>
      </c>
      <c r="AP42" s="131" t="str">
        <f>IF(('[1]Drawer Front Profiles'!$D42-6.5903696)&gt;=0,"Look B,C,D,F &amp; G","No")</f>
        <v>No</v>
      </c>
      <c r="AQ42" s="131" t="str">
        <f>IF(('[1]Drawer Front Profiles'!$D42-0)&gt;=0,"Look B,C,D,F &amp; G","No")</f>
        <v>Look B,C,D,F &amp; G</v>
      </c>
      <c r="AR42" s="131" t="str">
        <f>IF(('[1]Drawer Front Profiles'!$D42-1.99442068)&gt;=0,"Look B,C,D,F &amp; G","No")</f>
        <v>No</v>
      </c>
      <c r="AS42" s="131" t="str">
        <f>IF(('[1]Drawer Front Profiles'!$D42-0)&gt;=0,"Look B,C,D,F &amp; G","No")</f>
        <v>Look B,C,D,F &amp; G</v>
      </c>
      <c r="AT42" s="131" t="str">
        <f>IF(('[1]Drawer Front Profiles'!$D42-9.07032804)&gt;=0,"Look B,C,D,F &amp; G","No")</f>
        <v>No</v>
      </c>
      <c r="AU42" s="131" t="str">
        <f>IF(('[1]Drawer Front Profiles'!$D42-0)&gt;=0,"Look B,C,D,F &amp; G","No")</f>
        <v>Look B,C,D,F &amp; G</v>
      </c>
      <c r="AV42" s="131" t="str">
        <f>IF(('[1]Drawer Front Profiles'!$D42-0)&gt;=0,"Look B,C,D,F &amp; G","No")</f>
        <v>Look B,C,D,F &amp; G</v>
      </c>
      <c r="AW42" s="131" t="str">
        <f>IF(('[1]Drawer Front Profiles'!$D42-18.86904481)&gt;=0,"Look B,C,D,F &amp; G","No")</f>
        <v>No</v>
      </c>
      <c r="AX42" s="131" t="str">
        <f>IF(('[1]Drawer Front Profiles'!$D42-7.75654335)&gt;=0,"Look B,C,D,F &amp; G","No")</f>
        <v>No</v>
      </c>
      <c r="AY42" s="131" t="str">
        <f>IF(('[1]Drawer Front Profiles'!$D42-17.28154481)&gt;=0,"Look B,C,D,F &amp; G","No")</f>
        <v>No</v>
      </c>
      <c r="AZ42" s="131" t="str">
        <f>IF(('[1]Drawer Front Profiles'!$D42-18.6375)&gt;=0,"Look B,C,D,F &amp; G","No")</f>
        <v>No</v>
      </c>
      <c r="BA42" s="131" t="str">
        <f>IF(('[1]Drawer Front Profiles'!$D42-9.34404)&gt;=0,"Look B,C,D,F &amp; G","No")</f>
        <v>No</v>
      </c>
      <c r="BB42" s="131" t="str">
        <f>IF(('[1]Drawer Front Profiles'!$D42-28.1625)&gt;=0,"Look B,C,D,F &amp; G","No")</f>
        <v>No</v>
      </c>
      <c r="BC42" s="131" t="str">
        <f>IF(('[1]Drawer Front Profiles'!$D42-0)&gt;=0,"Look B,C,D,F &amp; G","No")</f>
        <v>Look B,C,D,F &amp; G</v>
      </c>
      <c r="BD42" s="131" t="str">
        <f>IF(('[1]Drawer Front Profiles'!$D42-21.81250146)&gt;=0,"Look B,C,D,F &amp; G","No")</f>
        <v>No</v>
      </c>
      <c r="BE42" s="131" t="str">
        <f>IF(('[1]Drawer Front Profiles'!$D42-9.1352216)&gt;=0,"Look B,C,D,F &amp; G","No")</f>
        <v>No</v>
      </c>
      <c r="BF42" s="131" t="str">
        <f>IF(('[1]Drawer Front Profiles'!$D42-9.1352216)&gt;=0,"Look B,C,D,F &amp; G","No")</f>
        <v>No</v>
      </c>
      <c r="BG42" s="131" t="str">
        <f>IF(('[1]Drawer Front Profiles'!$D42-21.81250292)&gt;=0,"Look B,C,D,F &amp; G","No")</f>
        <v>No</v>
      </c>
      <c r="BH42" s="131" t="str">
        <f>IF(('[1]Drawer Front Profiles'!$D42-21.81252021)&gt;=0,"Look B,C,D,F &amp; G","No")</f>
        <v>No</v>
      </c>
      <c r="BI42" s="131" t="str">
        <f>IF(('[1]Drawer Front Profiles'!$D42-7.525)&gt;=0,"Look B,C,D,F &amp; G","No")</f>
        <v>No</v>
      </c>
    </row>
    <row r="43" spans="1:61" ht="15.75" customHeight="1" thickBot="1" x14ac:dyDescent="0.3">
      <c r="A43" s="14" t="str">
        <f>IF('[1]Drawer Front Profiles'!$A43&lt;&gt;"",'[1]Drawer Front Profiles'!$A43,"")</f>
        <v>235RP</v>
      </c>
      <c r="B43" s="14" t="str">
        <f>IF('[1]Drawer Front Profiles'!$B43&lt;&gt;"",'[1]Drawer Front Profiles'!$B43,"")</f>
        <v>308-06RP</v>
      </c>
      <c r="C43" s="73" t="str">
        <f>IF(('[1]Drawer Front Profiles'!$D43-0)&gt;=0,"Look B,C,D,F &amp; G","No")</f>
        <v>Look B,C,D,F &amp; G</v>
      </c>
      <c r="D43" s="74" t="str">
        <f>IF(('[1]Drawer Front Profiles'!$D43-0)&gt;=0,"Look B,C,D,F &amp; G","No")</f>
        <v>Look B,C,D,F &amp; G</v>
      </c>
      <c r="E43" s="74" t="str">
        <f>IF(('[1]Drawer Front Profiles'!$D43-2.6439654)&gt;=0,"Look B,C,D,F &amp; G","No")</f>
        <v>Look B,C,D,F &amp; G</v>
      </c>
      <c r="F43" s="74" t="str">
        <f>IF(('[1]Drawer Front Profiles'!$D43-6.5903696)&gt;=0,"Look B,C,D,F &amp; G","No")</f>
        <v>Look B,C,D,F &amp; G</v>
      </c>
      <c r="G43" s="74" t="str">
        <f>IF(('[1]Drawer Front Profiles'!$D43-15.46250146)&gt;=0,"Look C,D &amp; G","No")</f>
        <v>No</v>
      </c>
      <c r="H43" s="74" t="str">
        <f>IF(('[1]Drawer Front Profiles'!$D43-9.34404481)&gt;=0,"Look B,C,D &amp; G","No")</f>
        <v>No</v>
      </c>
      <c r="I43" s="74" t="str">
        <f>IF(('[1]Drawer Front Profiles'!$D43-0)&gt;=0,"Look B,C,D,F &amp; G","No")</f>
        <v>Look B,C,D,F &amp; G</v>
      </c>
      <c r="J43" s="74" t="str">
        <f>IF(('[1]Drawer Front Profiles'!$D43-1.99442068)&gt;=0,"Look B,C,D,F &amp; G","No")</f>
        <v>Look B,C,D,F &amp; G</v>
      </c>
      <c r="K43" s="74" t="str">
        <f>IF(('[1]Drawer Front Profiles'!$D43-15.75471398)&gt;=0,"Look C,D &amp; G","No")</f>
        <v>No</v>
      </c>
      <c r="L43" s="74" t="str">
        <f>IF(('[1]Drawer Front Profiles'!$D43-14.02090435)&gt;=0,"Look C,D &amp; G","No")</f>
        <v>No</v>
      </c>
      <c r="M43" s="74" t="str">
        <f>IF(('[1]Drawer Front Profiles'!$D43-18.41250064)&gt;=0,"Look C,D &amp; G","No")</f>
        <v>No</v>
      </c>
      <c r="N43" s="74" t="str">
        <f>IF(('[1]Drawer Front Profiles'!$D43-0)&gt;=0,"Look B,C,D &amp; G","No")</f>
        <v>Look B,C,D &amp; G</v>
      </c>
      <c r="O43" s="74" t="str">
        <f>IF(('[1]Drawer Front Profiles'!$D43-3.04396498)&gt;=0,"Look B,C,D &amp; G","No")</f>
        <v>Look B,C,D &amp; G</v>
      </c>
      <c r="P43" s="74" t="str">
        <f>IF(('[1]Drawer Front Profiles'!$D43-18.64135815)&gt;=0,"Look C,D &amp; G","No")</f>
        <v>No</v>
      </c>
      <c r="Q43" s="74" t="str">
        <f>IF(('[1]Drawer Front Profiles'!$D43-16.84645805)&gt;=0,"Look C,D &amp; G","No")</f>
        <v>No</v>
      </c>
      <c r="R43" s="75" t="str">
        <f>IF(('[1]Drawer Front Profiles'!$D43-15.46250146)&gt;=0,"Look B,C,D &amp; G","No")</f>
        <v>No</v>
      </c>
      <c r="S43" s="74" t="str">
        <f>IF(('[1]Drawer Front Profiles'!$D43-27.94954481)&gt;=0,"Look C,D &amp; G","No")</f>
        <v>No</v>
      </c>
      <c r="T43" s="74" t="str">
        <f>IF(('[1]Drawer Front Profiles'!$D43-18.64404399)&gt;=0,"Look C,D &amp; G","No")</f>
        <v>No</v>
      </c>
      <c r="U43" s="75" t="str">
        <f>IF(('[1]Drawer Front Profiles'!$D43-0)&gt;=0,"Look B,C,D &amp; G","No")</f>
        <v>Look B,C,D &amp; G</v>
      </c>
      <c r="V43" s="75" t="str">
        <f>IF(('[1]Drawer Front Profiles'!$D43-8.58589172)&gt;=0,"Look B,C,D &amp; G","No")</f>
        <v>Look B,C,D &amp; G</v>
      </c>
      <c r="W43" s="74" t="str">
        <f>IF(('[1]Drawer Front Profiles'!$D43-0)&gt;=0,"Look B,C,D,F &amp; G","No")</f>
        <v>Look B,C,D,F &amp; G</v>
      </c>
      <c r="X43" s="74" t="str">
        <f>IF(('[1]Drawer Front Profiles'!$D43-2.64403281)&gt;=0,"Look C,D &amp; G","No")</f>
        <v>Look C,D &amp; G</v>
      </c>
      <c r="Y43" s="75" t="str">
        <f>IF(('[1]Drawer Front Profiles'!$D43-9.07032804)&gt;=0,"Look C,D &amp; G","No")</f>
        <v>No</v>
      </c>
      <c r="Z43" s="75" t="str">
        <f>IF(('[1]Drawer Front Profiles'!$D43-15.46250146)&gt;=0,"Look C,D &amp; G","No")</f>
        <v>No</v>
      </c>
      <c r="AA43" s="75" t="str">
        <f>IF(('[1]Drawer Front Profiles'!$D43-15.69403715)&gt;=0,"Look B,C,D &amp; G","No")</f>
        <v>No</v>
      </c>
      <c r="AB43" s="75" t="str">
        <f>IF(('[1]Drawer Front Profiles'!$D43-9.07032804)&gt;=0,"Look B,C,D,F &amp; G","No")</f>
        <v>No</v>
      </c>
      <c r="AC43" s="74" t="str">
        <f>IF(('[1]Drawer Front Profiles'!$D43-14.02090435)&gt;=0,"Look B,C,D &amp; G","No")</f>
        <v>No</v>
      </c>
      <c r="AD43" s="76" t="str">
        <f>IF(('[1]Drawer Front Profiles'!$D43-0)&gt;=0,"Look B,C,D,F &amp; G","No")</f>
        <v>Look B,C,D,F &amp; G</v>
      </c>
      <c r="AE43" s="74" t="str">
        <f>IF(('[1]Drawer Front Profiles'!$D43-6.35954126)&gt;=0,"Look B,C,D &amp; G","No")</f>
        <v>Look B,C,D &amp; G</v>
      </c>
      <c r="AF43" s="76" t="str">
        <f>IF(('[1]Drawer Front Profiles'!$D43-19.68205639)&gt;=0,"Look B,C,D,F &amp; G","No")</f>
        <v>No</v>
      </c>
      <c r="AG43" s="76" t="str">
        <f>IF(('[1]Drawer Front Profiles'!$D43-15.69404481)&gt;=0,"Look B,C,D,F &amp; G","No")</f>
        <v>No</v>
      </c>
      <c r="AH43" s="76" t="str">
        <f>IF(('[1]Drawer Front Profiles'!$D43-0)&gt;=0,"Look B,C,D,F &amp; G","No")</f>
        <v>Look B,C,D,F &amp; G</v>
      </c>
      <c r="AI43" s="76" t="str">
        <f>IF(('[1]Drawer Front Profiles'!$D43-18.63750146)&gt;=0,"Look B,C,D,F &amp; G","No")</f>
        <v>No</v>
      </c>
      <c r="AJ43" s="76" t="str">
        <f>IF(('[1]Drawer Front Profiles'!$D43-7.75654335)&gt;=0,"Look B,C,D,F &amp; G","No")</f>
        <v>Look B,C,D,F &amp; G</v>
      </c>
      <c r="AK43" s="76" t="str">
        <f>IF(('[1]Drawer Front Profiles'!$D43-12.2875)&gt;=0,"Look B,C,D,F &amp; G","No")</f>
        <v>No</v>
      </c>
      <c r="AL43" s="76" t="str">
        <f>IF(('[1]Drawer Front Profiles'!$D43-2.64403281)&gt;=0,"Look B,C,D,F &amp; G","No")</f>
        <v>Look B,C,D,F &amp; G</v>
      </c>
      <c r="AM43" s="76" t="str">
        <f>IF(('[1]Drawer Front Profiles'!$D43-0)&gt;=0,"Look B,C,D,F &amp; G","No")</f>
        <v>Look B,C,D,F &amp; G</v>
      </c>
      <c r="AN43" s="76" t="str">
        <f>IF(('[1]Drawer Front Profiles'!$D43-0)&gt;=0,"Look B,C,D,F &amp; G","No")</f>
        <v>Look B,C,D,F &amp; G</v>
      </c>
      <c r="AO43" s="76" t="str">
        <f>IF(('[1]Drawer Front Profiles'!$D43-2.64403281)&gt;=0,"Look B,C,D,F &amp; G","No")</f>
        <v>Look B,C,D,F &amp; G</v>
      </c>
      <c r="AP43" s="76" t="str">
        <f>IF(('[1]Drawer Front Profiles'!$D43-6.5903696)&gt;=0,"Look B,C,D,F &amp; G","No")</f>
        <v>Look B,C,D,F &amp; G</v>
      </c>
      <c r="AQ43" s="76" t="str">
        <f>IF(('[1]Drawer Front Profiles'!$D43-0)&gt;=0,"Look B,C,D,F &amp; G","No")</f>
        <v>Look B,C,D,F &amp; G</v>
      </c>
      <c r="AR43" s="76" t="str">
        <f>IF(('[1]Drawer Front Profiles'!$D43-1.99442068)&gt;=0,"Look B,C,D,F &amp; G","No")</f>
        <v>Look B,C,D,F &amp; G</v>
      </c>
      <c r="AS43" s="76" t="str">
        <f>IF(('[1]Drawer Front Profiles'!$D43-0)&gt;=0,"Look B,C,D,F &amp; G","No")</f>
        <v>Look B,C,D,F &amp; G</v>
      </c>
      <c r="AT43" s="76" t="str">
        <f>IF(('[1]Drawer Front Profiles'!$D43-9.07032804)&gt;=0,"Look B,C,D,F &amp; G","No")</f>
        <v>No</v>
      </c>
      <c r="AU43" s="76" t="str">
        <f>IF(('[1]Drawer Front Profiles'!$D43-0)&gt;=0,"Look B,C,D,F &amp; G","No")</f>
        <v>Look B,C,D,F &amp; G</v>
      </c>
      <c r="AV43" s="76" t="str">
        <f>IF(('[1]Drawer Front Profiles'!$D43-0)&gt;=0,"Look B,C,D,F &amp; G","No")</f>
        <v>Look B,C,D,F &amp; G</v>
      </c>
      <c r="AW43" s="76" t="str">
        <f>IF(('[1]Drawer Front Profiles'!$D43-18.86904481)&gt;=0,"Look B,C,D,F &amp; G","No")</f>
        <v>No</v>
      </c>
      <c r="AX43" s="76" t="str">
        <f>IF(('[1]Drawer Front Profiles'!$D43-7.75654335)&gt;=0,"Look B,C,D,F &amp; G","No")</f>
        <v>Look B,C,D,F &amp; G</v>
      </c>
      <c r="AY43" s="76" t="str">
        <f>IF(('[1]Drawer Front Profiles'!$D43-17.28154481)&gt;=0,"Look B,C,D,F &amp; G","No")</f>
        <v>No</v>
      </c>
      <c r="AZ43" s="76" t="str">
        <f>IF(('[1]Drawer Front Profiles'!$D43-18.6375)&gt;=0,"Look B,C,D,F &amp; G","No")</f>
        <v>No</v>
      </c>
      <c r="BA43" s="76" t="str">
        <f>IF(('[1]Drawer Front Profiles'!$D43-9.34404)&gt;=0,"Look B,C,D,F &amp; G","No")</f>
        <v>No</v>
      </c>
      <c r="BB43" s="76" t="str">
        <f>IF(('[1]Drawer Front Profiles'!$D43-28.1625)&gt;=0,"Look B,C,D,F &amp; G","No")</f>
        <v>No</v>
      </c>
      <c r="BC43" s="76" t="str">
        <f>IF(('[1]Drawer Front Profiles'!$D43-0)&gt;=0,"Look B,C,D,F &amp; G","No")</f>
        <v>Look B,C,D,F &amp; G</v>
      </c>
      <c r="BD43" s="76" t="str">
        <f>IF(('[1]Drawer Front Profiles'!$D43-21.81250146)&gt;=0,"Look B,C,D,F &amp; G","No")</f>
        <v>No</v>
      </c>
      <c r="BE43" s="76" t="str">
        <f>IF(('[1]Drawer Front Profiles'!$D43-9.1352216)&gt;=0,"Look B,C,D,F &amp; G","No")</f>
        <v>No</v>
      </c>
      <c r="BF43" s="76" t="str">
        <f>IF(('[1]Drawer Front Profiles'!$D43-9.1352216)&gt;=0,"Look B,C,D,F &amp; G","No")</f>
        <v>No</v>
      </c>
      <c r="BG43" s="76" t="str">
        <f>IF(('[1]Drawer Front Profiles'!$D43-21.81250292)&gt;=0,"Look B,C,D,F &amp; G","No")</f>
        <v>No</v>
      </c>
      <c r="BH43" s="76" t="str">
        <f>IF(('[1]Drawer Front Profiles'!$D43-21.81252021)&gt;=0,"Look B,C,D,F &amp; G","No")</f>
        <v>No</v>
      </c>
      <c r="BI43" s="76" t="str">
        <f>IF(('[1]Drawer Front Profiles'!$D43-7.525)&gt;=0,"Look B,C,D,F &amp; G","No")</f>
        <v>Look B,C,D,F &amp; G</v>
      </c>
    </row>
    <row r="44" spans="1:61" ht="15.75" customHeight="1" thickBot="1" x14ac:dyDescent="0.3">
      <c r="A44" s="14" t="str">
        <f>IF('[1]Drawer Front Profiles'!$A44&lt;&gt;"",'[1]Drawer Front Profiles'!$A44,"")</f>
        <v>234RP</v>
      </c>
      <c r="B44" s="14" t="str">
        <f>IF('[1]Drawer Front Profiles'!$B44&lt;&gt;"",'[1]Drawer Front Profiles'!$B44,"")</f>
        <v>308-13RP</v>
      </c>
      <c r="C44" s="73" t="str">
        <f>IF(('[1]Drawer Front Profiles'!$D44-0)&gt;=0,"Look B,C,D,F &amp; G","No")</f>
        <v>Look B,C,D,F &amp; G</v>
      </c>
      <c r="D44" s="74" t="str">
        <f>IF(('[1]Drawer Front Profiles'!$D44-0)&gt;=0,"Look B,C,D,F &amp; G","No")</f>
        <v>Look B,C,D,F &amp; G</v>
      </c>
      <c r="E44" s="74" t="str">
        <f>IF(('[1]Drawer Front Profiles'!$D44-2.6439654)&gt;=0,"Look B,C,D,F &amp; G","No")</f>
        <v>Look B,C,D,F &amp; G</v>
      </c>
      <c r="F44" s="74" t="str">
        <f>IF(('[1]Drawer Front Profiles'!$D44-6.5903696)&gt;=0,"Look B,C,D,F &amp; G","No")</f>
        <v>Look B,C,D,F &amp; G</v>
      </c>
      <c r="G44" s="74" t="str">
        <f>IF(('[1]Drawer Front Profiles'!$D44-15.46250146)&gt;=0,"Look C,D &amp; G","No")</f>
        <v>No</v>
      </c>
      <c r="H44" s="74" t="str">
        <f>IF(('[1]Drawer Front Profiles'!$D44-9.34404481)&gt;=0,"Look B,C,D &amp; G","No")</f>
        <v>Look B,C,D &amp; G</v>
      </c>
      <c r="I44" s="74" t="str">
        <f>IF(('[1]Drawer Front Profiles'!$D44-0)&gt;=0,"Look B,C,D,F &amp; G","No")</f>
        <v>Look B,C,D,F &amp; G</v>
      </c>
      <c r="J44" s="74" t="str">
        <f>IF(('[1]Drawer Front Profiles'!$D44-1.99442068)&gt;=0,"Look B,C,D,F &amp; G","No")</f>
        <v>Look B,C,D,F &amp; G</v>
      </c>
      <c r="K44" s="74" t="str">
        <f>IF(('[1]Drawer Front Profiles'!$D44-15.75471398)&gt;=0,"Look C,D &amp; G","No")</f>
        <v>No</v>
      </c>
      <c r="L44" s="74" t="str">
        <f>IF(('[1]Drawer Front Profiles'!$D44-14.02090435)&gt;=0,"Look C,D &amp; G","No")</f>
        <v>Look C,D &amp; G</v>
      </c>
      <c r="M44" s="74" t="str">
        <f>IF(('[1]Drawer Front Profiles'!$D44-18.41250064)&gt;=0,"Look C,D &amp; G","No")</f>
        <v>No</v>
      </c>
      <c r="N44" s="74" t="str">
        <f>IF(('[1]Drawer Front Profiles'!$D44-0)&gt;=0,"Look B,C,D &amp; G","No")</f>
        <v>Look B,C,D &amp; G</v>
      </c>
      <c r="O44" s="74" t="str">
        <f>IF(('[1]Drawer Front Profiles'!$D44-3.04396498)&gt;=0,"Look B,C,D &amp; G","No")</f>
        <v>Look B,C,D &amp; G</v>
      </c>
      <c r="P44" s="74" t="str">
        <f>IF(('[1]Drawer Front Profiles'!$D44-18.64135815)&gt;=0,"Look C,D &amp; G","No")</f>
        <v>No</v>
      </c>
      <c r="Q44" s="74" t="str">
        <f>IF(('[1]Drawer Front Profiles'!$D44-16.84645805)&gt;=0,"Look C,D &amp; G","No")</f>
        <v>No</v>
      </c>
      <c r="R44" s="75" t="str">
        <f>IF(('[1]Drawer Front Profiles'!$D44-15.46250146)&gt;=0,"Look B,C,D &amp; G","No")</f>
        <v>No</v>
      </c>
      <c r="S44" s="74" t="str">
        <f>IF(('[1]Drawer Front Profiles'!$D44-27.94954481)&gt;=0,"Look C,D &amp; G","No")</f>
        <v>No</v>
      </c>
      <c r="T44" s="74" t="str">
        <f>IF(('[1]Drawer Front Profiles'!$D44-18.64404399)&gt;=0,"Look C,D &amp; G","No")</f>
        <v>No</v>
      </c>
      <c r="U44" s="75" t="str">
        <f>IF(('[1]Drawer Front Profiles'!$D44-0)&gt;=0,"Look B,C,D &amp; G","No")</f>
        <v>Look B,C,D &amp; G</v>
      </c>
      <c r="V44" s="75" t="str">
        <f>IF(('[1]Drawer Front Profiles'!$D44-8.58589172)&gt;=0,"Look B,C,D &amp; G","No")</f>
        <v>Look B,C,D &amp; G</v>
      </c>
      <c r="W44" s="74" t="str">
        <f>IF(('[1]Drawer Front Profiles'!$D44-0)&gt;=0,"Look B,C,D,F &amp; G","No")</f>
        <v>Look B,C,D,F &amp; G</v>
      </c>
      <c r="X44" s="74" t="str">
        <f>IF(('[1]Drawer Front Profiles'!$D44-2.64403281)&gt;=0,"Look C,D &amp; G","No")</f>
        <v>Look C,D &amp; G</v>
      </c>
      <c r="Y44" s="75" t="str">
        <f>IF(('[1]Drawer Front Profiles'!$D44-9.07032804)&gt;=0,"Look C,D &amp; G","No")</f>
        <v>Look C,D &amp; G</v>
      </c>
      <c r="Z44" s="75" t="str">
        <f>IF(('[1]Drawer Front Profiles'!$D44-15.46250146)&gt;=0,"Look C,D &amp; G","No")</f>
        <v>No</v>
      </c>
      <c r="AA44" s="75" t="str">
        <f>IF(('[1]Drawer Front Profiles'!$D44-15.69403715)&gt;=0,"Look B,C,D &amp; G","No")</f>
        <v>No</v>
      </c>
      <c r="AB44" s="75" t="str">
        <f>IF(('[1]Drawer Front Profiles'!$D44-9.07032804)&gt;=0,"Look B,C,D,F &amp; G","No")</f>
        <v>Look B,C,D,F &amp; G</v>
      </c>
      <c r="AC44" s="74" t="str">
        <f>IF(('[1]Drawer Front Profiles'!$D44-14.02090435)&gt;=0,"Look B,C,D &amp; G","No")</f>
        <v>Look B,C,D &amp; G</v>
      </c>
      <c r="AD44" s="76" t="str">
        <f>IF(('[1]Drawer Front Profiles'!$D44-0)&gt;=0,"Look B,C,D,F &amp; G","No")</f>
        <v>Look B,C,D,F &amp; G</v>
      </c>
      <c r="AE44" s="74" t="str">
        <f>IF(('[1]Drawer Front Profiles'!$D44-6.35954126)&gt;=0,"Look B,C,D &amp; G","No")</f>
        <v>Look B,C,D &amp; G</v>
      </c>
      <c r="AF44" s="76" t="str">
        <f>IF(('[1]Drawer Front Profiles'!$D44-19.68205639)&gt;=0,"Look B,C,D,F &amp; G","No")</f>
        <v>No</v>
      </c>
      <c r="AG44" s="76" t="str">
        <f>IF(('[1]Drawer Front Profiles'!$D44-15.69404481)&gt;=0,"Look B,C,D,F &amp; G","No")</f>
        <v>No</v>
      </c>
      <c r="AH44" s="76" t="str">
        <f>IF(('[1]Drawer Front Profiles'!$D44-0)&gt;=0,"Look B,C,D,F &amp; G","No")</f>
        <v>Look B,C,D,F &amp; G</v>
      </c>
      <c r="AI44" s="76" t="str">
        <f>IF(('[1]Drawer Front Profiles'!$D44-18.63750146)&gt;=0,"Look B,C,D,F &amp; G","No")</f>
        <v>No</v>
      </c>
      <c r="AJ44" s="76" t="str">
        <f>IF(('[1]Drawer Front Profiles'!$D44-7.75654335)&gt;=0,"Look B,C,D,F &amp; G","No")</f>
        <v>Look B,C,D,F &amp; G</v>
      </c>
      <c r="AK44" s="76" t="str">
        <f>IF(('[1]Drawer Front Profiles'!$D44-12.2875)&gt;=0,"Look B,C,D,F &amp; G","No")</f>
        <v>Look B,C,D,F &amp; G</v>
      </c>
      <c r="AL44" s="76" t="str">
        <f>IF(('[1]Drawer Front Profiles'!$D44-2.64403281)&gt;=0,"Look B,C,D,F &amp; G","No")</f>
        <v>Look B,C,D,F &amp; G</v>
      </c>
      <c r="AM44" s="76" t="str">
        <f>IF(('[1]Drawer Front Profiles'!$D44-0)&gt;=0,"Look B,C,D,F &amp; G","No")</f>
        <v>Look B,C,D,F &amp; G</v>
      </c>
      <c r="AN44" s="76" t="str">
        <f>IF(('[1]Drawer Front Profiles'!$D44-0)&gt;=0,"Look B,C,D,F &amp; G","No")</f>
        <v>Look B,C,D,F &amp; G</v>
      </c>
      <c r="AO44" s="76" t="str">
        <f>IF(('[1]Drawer Front Profiles'!$D44-2.64403281)&gt;=0,"Look B,C,D,F &amp; G","No")</f>
        <v>Look B,C,D,F &amp; G</v>
      </c>
      <c r="AP44" s="76" t="str">
        <f>IF(('[1]Drawer Front Profiles'!$D44-6.5903696)&gt;=0,"Look B,C,D,F &amp; G","No")</f>
        <v>Look B,C,D,F &amp; G</v>
      </c>
      <c r="AQ44" s="76" t="str">
        <f>IF(('[1]Drawer Front Profiles'!$D44-0)&gt;=0,"Look B,C,D,F &amp; G","No")</f>
        <v>Look B,C,D,F &amp; G</v>
      </c>
      <c r="AR44" s="76" t="str">
        <f>IF(('[1]Drawer Front Profiles'!$D44-1.99442068)&gt;=0,"Look B,C,D,F &amp; G","No")</f>
        <v>Look B,C,D,F &amp; G</v>
      </c>
      <c r="AS44" s="76" t="str">
        <f>IF(('[1]Drawer Front Profiles'!$D44-0)&gt;=0,"Look B,C,D,F &amp; G","No")</f>
        <v>Look B,C,D,F &amp; G</v>
      </c>
      <c r="AT44" s="76" t="str">
        <f>IF(('[1]Drawer Front Profiles'!$D44-9.07032804)&gt;=0,"Look B,C,D,F &amp; G","No")</f>
        <v>Look B,C,D,F &amp; G</v>
      </c>
      <c r="AU44" s="76" t="str">
        <f>IF(('[1]Drawer Front Profiles'!$D44-0)&gt;=0,"Look B,C,D,F &amp; G","No")</f>
        <v>Look B,C,D,F &amp; G</v>
      </c>
      <c r="AV44" s="76" t="str">
        <f>IF(('[1]Drawer Front Profiles'!$D44-0)&gt;=0,"Look B,C,D,F &amp; G","No")</f>
        <v>Look B,C,D,F &amp; G</v>
      </c>
      <c r="AW44" s="76" t="str">
        <f>IF(('[1]Drawer Front Profiles'!$D44-18.86904481)&gt;=0,"Look B,C,D,F &amp; G","No")</f>
        <v>No</v>
      </c>
      <c r="AX44" s="76" t="str">
        <f>IF(('[1]Drawer Front Profiles'!$D44-7.75654335)&gt;=0,"Look B,C,D,F &amp; G","No")</f>
        <v>Look B,C,D,F &amp; G</v>
      </c>
      <c r="AY44" s="76" t="str">
        <f>IF(('[1]Drawer Front Profiles'!$D44-17.28154481)&gt;=0,"Look B,C,D,F &amp; G","No")</f>
        <v>No</v>
      </c>
      <c r="AZ44" s="76" t="str">
        <f>IF(('[1]Drawer Front Profiles'!$D44-18.6375)&gt;=0,"Look B,C,D,F &amp; G","No")</f>
        <v>No</v>
      </c>
      <c r="BA44" s="76" t="str">
        <f>IF(('[1]Drawer Front Profiles'!$D44-9.34404)&gt;=0,"Look B,C,D,F &amp; G","No")</f>
        <v>Look B,C,D,F &amp; G</v>
      </c>
      <c r="BB44" s="76" t="str">
        <f>IF(('[1]Drawer Front Profiles'!$D44-28.1625)&gt;=0,"Look B,C,D,F &amp; G","No")</f>
        <v>No</v>
      </c>
      <c r="BC44" s="76" t="str">
        <f>IF(('[1]Drawer Front Profiles'!$D44-0)&gt;=0,"Look B,C,D,F &amp; G","No")</f>
        <v>Look B,C,D,F &amp; G</v>
      </c>
      <c r="BD44" s="76" t="str">
        <f>IF(('[1]Drawer Front Profiles'!$D44-21.81250146)&gt;=0,"Look B,C,D,F &amp; G","No")</f>
        <v>No</v>
      </c>
      <c r="BE44" s="76" t="str">
        <f>IF(('[1]Drawer Front Profiles'!$D44-9.1352216)&gt;=0,"Look B,C,D,F &amp; G","No")</f>
        <v>Look B,C,D,F &amp; G</v>
      </c>
      <c r="BF44" s="76" t="str">
        <f>IF(('[1]Drawer Front Profiles'!$D44-9.1352216)&gt;=0,"Look B,C,D,F &amp; G","No")</f>
        <v>Look B,C,D,F &amp; G</v>
      </c>
      <c r="BG44" s="76" t="str">
        <f>IF(('[1]Drawer Front Profiles'!$D44-21.81250292)&gt;=0,"Look B,C,D,F &amp; G","No")</f>
        <v>No</v>
      </c>
      <c r="BH44" s="76" t="str">
        <f>IF(('[1]Drawer Front Profiles'!$D44-21.81252021)&gt;=0,"Look B,C,D,F &amp; G","No")</f>
        <v>No</v>
      </c>
      <c r="BI44" s="76" t="str">
        <f>IF(('[1]Drawer Front Profiles'!$D44-7.525)&gt;=0,"Look B,C,D,F &amp; G","No")</f>
        <v>Look B,C,D,F &amp; G</v>
      </c>
    </row>
    <row r="45" spans="1:61" ht="15.75" customHeight="1" thickBot="1" x14ac:dyDescent="0.3">
      <c r="A45" s="14" t="str">
        <f>IF('[1]Drawer Front Profiles'!$A45&lt;&gt;"",'[1]Drawer Front Profiles'!$A45,"")</f>
        <v>233RP</v>
      </c>
      <c r="B45" s="14" t="str">
        <f>IF('[1]Drawer Front Profiles'!$B45&lt;&gt;"",'[1]Drawer Front Profiles'!$B45,"")</f>
        <v>308-19RP</v>
      </c>
      <c r="C45" s="73" t="str">
        <f>IF(('[1]Drawer Front Profiles'!$D45-0)&gt;=0,"Look B,C,D,F &amp; G","No")</f>
        <v>Look B,C,D,F &amp; G</v>
      </c>
      <c r="D45" s="74" t="str">
        <f>IF(('[1]Drawer Front Profiles'!$D45-0)&gt;=0,"Look B,C,D,F &amp; G","No")</f>
        <v>Look B,C,D,F &amp; G</v>
      </c>
      <c r="E45" s="74" t="str">
        <f>IF(('[1]Drawer Front Profiles'!$D45-2.6439654)&gt;=0,"Look B,C,D,F &amp; G","No")</f>
        <v>Look B,C,D,F &amp; G</v>
      </c>
      <c r="F45" s="74" t="str">
        <f>IF(('[1]Drawer Front Profiles'!$D45-6.5903696)&gt;=0,"Look B,C,D,F &amp; G","No")</f>
        <v>Look B,C,D,F &amp; G</v>
      </c>
      <c r="G45" s="74" t="str">
        <f>IF(('[1]Drawer Front Profiles'!$D45-15.46250146)&gt;=0,"Look C,D &amp; G","No")</f>
        <v>Look C,D &amp; G</v>
      </c>
      <c r="H45" s="74" t="str">
        <f>IF(('[1]Drawer Front Profiles'!$D45-9.34404481)&gt;=0,"Look B,C,D &amp; G","No")</f>
        <v>Look B,C,D &amp; G</v>
      </c>
      <c r="I45" s="74" t="str">
        <f>IF(('[1]Drawer Front Profiles'!$D45-0)&gt;=0,"Look B,C,D,F &amp; G","No")</f>
        <v>Look B,C,D,F &amp; G</v>
      </c>
      <c r="J45" s="74" t="str">
        <f>IF(('[1]Drawer Front Profiles'!$D45-1.99442068)&gt;=0,"Look B,C,D,F &amp; G","No")</f>
        <v>Look B,C,D,F &amp; G</v>
      </c>
      <c r="K45" s="74" t="str">
        <f>IF(('[1]Drawer Front Profiles'!$D45-15.75471398)&gt;=0,"Look C,D &amp; G","No")</f>
        <v>Look C,D &amp; G</v>
      </c>
      <c r="L45" s="74" t="str">
        <f>IF(('[1]Drawer Front Profiles'!$D45-14.02090435)&gt;=0,"Look C,D &amp; G","No")</f>
        <v>Look C,D &amp; G</v>
      </c>
      <c r="M45" s="74" t="str">
        <f>IF(('[1]Drawer Front Profiles'!$D45-18.41250064)&gt;=0,"Look C,D &amp; G","No")</f>
        <v>Look C,D &amp; G</v>
      </c>
      <c r="N45" s="74" t="str">
        <f>IF(('[1]Drawer Front Profiles'!$D45-0)&gt;=0,"Look B,C,D &amp; G","No")</f>
        <v>Look B,C,D &amp; G</v>
      </c>
      <c r="O45" s="74" t="str">
        <f>IF(('[1]Drawer Front Profiles'!$D45-3.04396498)&gt;=0,"Look B,C,D &amp; G","No")</f>
        <v>Look B,C,D &amp; G</v>
      </c>
      <c r="P45" s="74" t="str">
        <f>IF(('[1]Drawer Front Profiles'!$D45-18.64135815)&gt;=0,"Look C,D &amp; G","No")</f>
        <v>Look C,D &amp; G</v>
      </c>
      <c r="Q45" s="74" t="str">
        <f>IF(('[1]Drawer Front Profiles'!$D45-16.84645805)&gt;=0,"Look C,D &amp; G","No")</f>
        <v>Look C,D &amp; G</v>
      </c>
      <c r="R45" s="75" t="str">
        <f>IF(('[1]Drawer Front Profiles'!$D45-15.46250146)&gt;=0,"Look B,C,D &amp; G","No")</f>
        <v>Look B,C,D &amp; G</v>
      </c>
      <c r="S45" s="74" t="str">
        <f>IF(('[1]Drawer Front Profiles'!$D45-27.94954481)&gt;=0,"Look C,D &amp; G","No")</f>
        <v>No</v>
      </c>
      <c r="T45" s="74" t="str">
        <f>IF(('[1]Drawer Front Profiles'!$D45-18.64404399)&gt;=0,"Look C,D &amp; G","No")</f>
        <v>Look C,D &amp; G</v>
      </c>
      <c r="U45" s="75" t="str">
        <f>IF(('[1]Drawer Front Profiles'!$D45-0)&gt;=0,"Look B,C,D &amp; G","No")</f>
        <v>Look B,C,D &amp; G</v>
      </c>
      <c r="V45" s="75" t="str">
        <f>IF(('[1]Drawer Front Profiles'!$D45-8.58589172)&gt;=0,"Look B,C,D &amp; G","No")</f>
        <v>Look B,C,D &amp; G</v>
      </c>
      <c r="W45" s="74" t="str">
        <f>IF(('[1]Drawer Front Profiles'!$D45-0)&gt;=0,"Look B,C,D,F &amp; G","No")</f>
        <v>Look B,C,D,F &amp; G</v>
      </c>
      <c r="X45" s="74" t="str">
        <f>IF(('[1]Drawer Front Profiles'!$D45-2.64403281)&gt;=0,"Look C,D &amp; G","No")</f>
        <v>Look C,D &amp; G</v>
      </c>
      <c r="Y45" s="75" t="str">
        <f>IF(('[1]Drawer Front Profiles'!$D45-9.07032804)&gt;=0,"Look C,D &amp; G","No")</f>
        <v>Look C,D &amp; G</v>
      </c>
      <c r="Z45" s="75" t="str">
        <f>IF(('[1]Drawer Front Profiles'!$D45-15.46250146)&gt;=0,"Look C,D &amp; G","No")</f>
        <v>Look C,D &amp; G</v>
      </c>
      <c r="AA45" s="75" t="str">
        <f>IF(('[1]Drawer Front Profiles'!$D45-15.69403715)&gt;=0,"Look B,C,D &amp; G","No")</f>
        <v>Look B,C,D &amp; G</v>
      </c>
      <c r="AB45" s="75" t="str">
        <f>IF(('[1]Drawer Front Profiles'!$D45-9.07032804)&gt;=0,"Look B,C,D,F &amp; G","No")</f>
        <v>Look B,C,D,F &amp; G</v>
      </c>
      <c r="AC45" s="74" t="str">
        <f>IF(('[1]Drawer Front Profiles'!$D45-14.02090435)&gt;=0,"Look B,C,D &amp; G","No")</f>
        <v>Look B,C,D &amp; G</v>
      </c>
      <c r="AD45" s="76" t="str">
        <f>IF(('[1]Drawer Front Profiles'!$D45-0)&gt;=0,"Look B,C,D,F &amp; G","No")</f>
        <v>Look B,C,D,F &amp; G</v>
      </c>
      <c r="AE45" s="74" t="str">
        <f>IF(('[1]Drawer Front Profiles'!$D45-6.35954126)&gt;=0,"Look B,C,D &amp; G","No")</f>
        <v>Look B,C,D &amp; G</v>
      </c>
      <c r="AF45" s="76" t="str">
        <f>IF(('[1]Drawer Front Profiles'!$D45-19.68205639)&gt;=0,"Look B,C,D,F &amp; G","No")</f>
        <v>Look B,C,D,F &amp; G</v>
      </c>
      <c r="AG45" s="76" t="str">
        <f>IF(('[1]Drawer Front Profiles'!$D45-15.69404481)&gt;=0,"Look B,C,D,F &amp; G","No")</f>
        <v>Look B,C,D,F &amp; G</v>
      </c>
      <c r="AH45" s="76" t="str">
        <f>IF(('[1]Drawer Front Profiles'!$D45-0)&gt;=0,"Look B,C,D,F &amp; G","No")</f>
        <v>Look B,C,D,F &amp; G</v>
      </c>
      <c r="AI45" s="76" t="str">
        <f>IF(('[1]Drawer Front Profiles'!$D45-18.63750146)&gt;=0,"Look B,C,D,F &amp; G","No")</f>
        <v>Look B,C,D,F &amp; G</v>
      </c>
      <c r="AJ45" s="76" t="str">
        <f>IF(('[1]Drawer Front Profiles'!$D45-7.75654335)&gt;=0,"Look B,C,D,F &amp; G","No")</f>
        <v>Look B,C,D,F &amp; G</v>
      </c>
      <c r="AK45" s="76" t="str">
        <f>IF(('[1]Drawer Front Profiles'!$D45-12.2875)&gt;=0,"Look B,C,D,F &amp; G","No")</f>
        <v>Look B,C,D,F &amp; G</v>
      </c>
      <c r="AL45" s="76" t="str">
        <f>IF(('[1]Drawer Front Profiles'!$D45-2.64403281)&gt;=0,"Look B,C,D,F &amp; G","No")</f>
        <v>Look B,C,D,F &amp; G</v>
      </c>
      <c r="AM45" s="76" t="str">
        <f>IF(('[1]Drawer Front Profiles'!$D45-0)&gt;=0,"Look B,C,D,F &amp; G","No")</f>
        <v>Look B,C,D,F &amp; G</v>
      </c>
      <c r="AN45" s="76" t="str">
        <f>IF(('[1]Drawer Front Profiles'!$D45-0)&gt;=0,"Look B,C,D,F &amp; G","No")</f>
        <v>Look B,C,D,F &amp; G</v>
      </c>
      <c r="AO45" s="76" t="str">
        <f>IF(('[1]Drawer Front Profiles'!$D45-2.64403281)&gt;=0,"Look B,C,D,F &amp; G","No")</f>
        <v>Look B,C,D,F &amp; G</v>
      </c>
      <c r="AP45" s="76" t="str">
        <f>IF(('[1]Drawer Front Profiles'!$D45-6.5903696)&gt;=0,"Look B,C,D,F &amp; G","No")</f>
        <v>Look B,C,D,F &amp; G</v>
      </c>
      <c r="AQ45" s="76" t="str">
        <f>IF(('[1]Drawer Front Profiles'!$D45-0)&gt;=0,"Look B,C,D,F &amp; G","No")</f>
        <v>Look B,C,D,F &amp; G</v>
      </c>
      <c r="AR45" s="76" t="str">
        <f>IF(('[1]Drawer Front Profiles'!$D45-1.99442068)&gt;=0,"Look B,C,D,F &amp; G","No")</f>
        <v>Look B,C,D,F &amp; G</v>
      </c>
      <c r="AS45" s="76" t="str">
        <f>IF(('[1]Drawer Front Profiles'!$D45-0)&gt;=0,"Look B,C,D,F &amp; G","No")</f>
        <v>Look B,C,D,F &amp; G</v>
      </c>
      <c r="AT45" s="76" t="str">
        <f>IF(('[1]Drawer Front Profiles'!$D45-9.07032804)&gt;=0,"Look B,C,D,F &amp; G","No")</f>
        <v>Look B,C,D,F &amp; G</v>
      </c>
      <c r="AU45" s="76" t="str">
        <f>IF(('[1]Drawer Front Profiles'!$D45-0)&gt;=0,"Look B,C,D,F &amp; G","No")</f>
        <v>Look B,C,D,F &amp; G</v>
      </c>
      <c r="AV45" s="76" t="str">
        <f>IF(('[1]Drawer Front Profiles'!$D45-0)&gt;=0,"Look B,C,D,F &amp; G","No")</f>
        <v>Look B,C,D,F &amp; G</v>
      </c>
      <c r="AW45" s="76" t="str">
        <f>IF(('[1]Drawer Front Profiles'!$D45-18.86904481)&gt;=0,"Look B,C,D,F &amp; G","No")</f>
        <v>Look B,C,D,F &amp; G</v>
      </c>
      <c r="AX45" s="76" t="str">
        <f>IF(('[1]Drawer Front Profiles'!$D45-7.75654335)&gt;=0,"Look B,C,D,F &amp; G","No")</f>
        <v>Look B,C,D,F &amp; G</v>
      </c>
      <c r="AY45" s="76" t="str">
        <f>IF(('[1]Drawer Front Profiles'!$D45-17.28154481)&gt;=0,"Look B,C,D,F &amp; G","No")</f>
        <v>Look B,C,D,F &amp; G</v>
      </c>
      <c r="AZ45" s="76" t="str">
        <f>IF(('[1]Drawer Front Profiles'!$D45-18.6375)&gt;=0,"Look B,C,D,F &amp; G","No")</f>
        <v>Look B,C,D,F &amp; G</v>
      </c>
      <c r="BA45" s="76" t="str">
        <f>IF(('[1]Drawer Front Profiles'!$D45-9.34404)&gt;=0,"Look B,C,D,F &amp; G","No")</f>
        <v>Look B,C,D,F &amp; G</v>
      </c>
      <c r="BB45" s="76" t="str">
        <f>IF(('[1]Drawer Front Profiles'!$D45-28.1625)&gt;=0,"Look B,C,D,F &amp; G","No")</f>
        <v>No</v>
      </c>
      <c r="BC45" s="76" t="str">
        <f>IF(('[1]Drawer Front Profiles'!$D45-0)&gt;=0,"Look B,C,D,F &amp; G","No")</f>
        <v>Look B,C,D,F &amp; G</v>
      </c>
      <c r="BD45" s="76" t="str">
        <f>IF(('[1]Drawer Front Profiles'!$D45-21.81250146)&gt;=0,"Look B,C,D,F &amp; G","No")</f>
        <v>No</v>
      </c>
      <c r="BE45" s="76" t="str">
        <f>IF(('[1]Drawer Front Profiles'!$D45-9.1352216)&gt;=0,"Look B,C,D,F &amp; G","No")</f>
        <v>Look B,C,D,F &amp; G</v>
      </c>
      <c r="BF45" s="76" t="str">
        <f>IF(('[1]Drawer Front Profiles'!$D45-9.1352216)&gt;=0,"Look B,C,D,F &amp; G","No")</f>
        <v>Look B,C,D,F &amp; G</v>
      </c>
      <c r="BG45" s="76" t="str">
        <f>IF(('[1]Drawer Front Profiles'!$D45-21.81250292)&gt;=0,"Look B,C,D,F &amp; G","No")</f>
        <v>No</v>
      </c>
      <c r="BH45" s="76" t="str">
        <f>IF(('[1]Drawer Front Profiles'!$D45-21.81252021)&gt;=0,"Look B,C,D,F &amp; G","No")</f>
        <v>No</v>
      </c>
      <c r="BI45" s="76" t="str">
        <f>IF(('[1]Drawer Front Profiles'!$D45-7.525)&gt;=0,"Look B,C,D,F &amp; G","No")</f>
        <v>Look B,C,D,F &amp; G</v>
      </c>
    </row>
    <row r="46" spans="1:61" ht="15.75" customHeight="1" thickBot="1" x14ac:dyDescent="0.3">
      <c r="A46" s="14" t="str">
        <f>IF('[1]Drawer Front Profiles'!$A46&lt;&gt;"",'[1]Drawer Front Profiles'!$A46,"")</f>
        <v>232RP</v>
      </c>
      <c r="B46" s="14" t="str">
        <f>IF('[1]Drawer Front Profiles'!$B46&lt;&gt;"",'[1]Drawer Front Profiles'!$B46,"")</f>
        <v>308-25RP</v>
      </c>
      <c r="C46" s="73" t="str">
        <f>IF(('[1]Drawer Front Profiles'!$D46-0)&gt;=0,"Look B,C,D,F &amp; G","No")</f>
        <v>Look B,C,D,F &amp; G</v>
      </c>
      <c r="D46" s="74" t="str">
        <f>IF(('[1]Drawer Front Profiles'!$D46-0)&gt;=0,"Look B,C,D,F &amp; G","No")</f>
        <v>Look B,C,D,F &amp; G</v>
      </c>
      <c r="E46" s="74" t="str">
        <f>IF(('[1]Drawer Front Profiles'!$D46-2.6439654)&gt;=0,"Look B,C,D,F &amp; G","No")</f>
        <v>Look B,C,D,F &amp; G</v>
      </c>
      <c r="F46" s="74" t="str">
        <f>IF(('[1]Drawer Front Profiles'!$D46-6.5903696)&gt;=0,"Look B,C,D,F &amp; G","No")</f>
        <v>Look B,C,D,F &amp; G</v>
      </c>
      <c r="G46" s="74" t="str">
        <f>IF(('[1]Drawer Front Profiles'!$D46-15.46250146)&gt;=0,"Look C,D &amp; G","No")</f>
        <v>Look C,D &amp; G</v>
      </c>
      <c r="H46" s="74" t="str">
        <f>IF(('[1]Drawer Front Profiles'!$D46-9.34404481)&gt;=0,"Look B,C,D &amp; G","No")</f>
        <v>Look B,C,D &amp; G</v>
      </c>
      <c r="I46" s="74" t="str">
        <f>IF(('[1]Drawer Front Profiles'!$D46-0)&gt;=0,"Look B,C,D,F &amp; G","No")</f>
        <v>Look B,C,D,F &amp; G</v>
      </c>
      <c r="J46" s="74" t="str">
        <f>IF(('[1]Drawer Front Profiles'!$D46-1.99442068)&gt;=0,"Look B,C,D,F &amp; G","No")</f>
        <v>Look B,C,D,F &amp; G</v>
      </c>
      <c r="K46" s="74" t="str">
        <f>IF(('[1]Drawer Front Profiles'!$D46-15.75471398)&gt;=0,"Look C,D &amp; G","No")</f>
        <v>Look C,D &amp; G</v>
      </c>
      <c r="L46" s="74" t="str">
        <f>IF(('[1]Drawer Front Profiles'!$D46-14.02090435)&gt;=0,"Look C,D &amp; G","No")</f>
        <v>Look C,D &amp; G</v>
      </c>
      <c r="M46" s="74" t="str">
        <f>IF(('[1]Drawer Front Profiles'!$D46-18.41250064)&gt;=0,"Look C,D &amp; G","No")</f>
        <v>Look C,D &amp; G</v>
      </c>
      <c r="N46" s="74" t="str">
        <f>IF(('[1]Drawer Front Profiles'!$D46-0)&gt;=0,"Look B,C,D &amp; G","No")</f>
        <v>Look B,C,D &amp; G</v>
      </c>
      <c r="O46" s="74" t="str">
        <f>IF(('[1]Drawer Front Profiles'!$D46-3.04396498)&gt;=0,"Look B,C,D &amp; G","No")</f>
        <v>Look B,C,D &amp; G</v>
      </c>
      <c r="P46" s="74" t="str">
        <f>IF(('[1]Drawer Front Profiles'!$D46-18.64135815)&gt;=0,"Look C,D &amp; G","No")</f>
        <v>Look C,D &amp; G</v>
      </c>
      <c r="Q46" s="74" t="str">
        <f>IF(('[1]Drawer Front Profiles'!$D46-16.84645805)&gt;=0,"Look C,D &amp; G","No")</f>
        <v>Look C,D &amp; G</v>
      </c>
      <c r="R46" s="75" t="str">
        <f>IF(('[1]Drawer Front Profiles'!$D46-15.46250146)&gt;=0,"Look B,C,D &amp; G","No")</f>
        <v>Look B,C,D &amp; G</v>
      </c>
      <c r="S46" s="74" t="str">
        <f>IF(('[1]Drawer Front Profiles'!$D46-27.94954481)&gt;=0,"Look C,D &amp; G","No")</f>
        <v>No</v>
      </c>
      <c r="T46" s="74" t="str">
        <f>IF(('[1]Drawer Front Profiles'!$D46-18.64404399)&gt;=0,"Look C,D &amp; G","No")</f>
        <v>Look C,D &amp; G</v>
      </c>
      <c r="U46" s="75" t="str">
        <f>IF(('[1]Drawer Front Profiles'!$D46-0)&gt;=0,"Look B,C,D &amp; G","No")</f>
        <v>Look B,C,D &amp; G</v>
      </c>
      <c r="V46" s="75" t="str">
        <f>IF(('[1]Drawer Front Profiles'!$D46-8.58589172)&gt;=0,"Look B,C,D &amp; G","No")</f>
        <v>Look B,C,D &amp; G</v>
      </c>
      <c r="W46" s="74" t="str">
        <f>IF(('[1]Drawer Front Profiles'!$D46-0)&gt;=0,"Look B,C,D,F &amp; G","No")</f>
        <v>Look B,C,D,F &amp; G</v>
      </c>
      <c r="X46" s="74" t="str">
        <f>IF(('[1]Drawer Front Profiles'!$D46-2.64403281)&gt;=0,"Look C,D &amp; G","No")</f>
        <v>Look C,D &amp; G</v>
      </c>
      <c r="Y46" s="75" t="str">
        <f>IF(('[1]Drawer Front Profiles'!$D46-9.07032804)&gt;=0,"Look C,D &amp; G","No")</f>
        <v>Look C,D &amp; G</v>
      </c>
      <c r="Z46" s="75" t="str">
        <f>IF(('[1]Drawer Front Profiles'!$D46-15.46250146)&gt;=0,"Look C,D &amp; G","No")</f>
        <v>Look C,D &amp; G</v>
      </c>
      <c r="AA46" s="75" t="str">
        <f>IF(('[1]Drawer Front Profiles'!$D46-15.69403715)&gt;=0,"Look B,C,D &amp; G","No")</f>
        <v>Look B,C,D &amp; G</v>
      </c>
      <c r="AB46" s="75" t="str">
        <f>IF(('[1]Drawer Front Profiles'!$D46-9.07032804)&gt;=0,"Look B,C,D,F &amp; G","No")</f>
        <v>Look B,C,D,F &amp; G</v>
      </c>
      <c r="AC46" s="74" t="str">
        <f>IF(('[1]Drawer Front Profiles'!$D46-14.02090435)&gt;=0,"Look B,C,D &amp; G","No")</f>
        <v>Look B,C,D &amp; G</v>
      </c>
      <c r="AD46" s="76" t="str">
        <f>IF(('[1]Drawer Front Profiles'!$D46-0)&gt;=0,"Look B,C,D,F &amp; G","No")</f>
        <v>Look B,C,D,F &amp; G</v>
      </c>
      <c r="AE46" s="74" t="str">
        <f>IF(('[1]Drawer Front Profiles'!$D46-6.35954126)&gt;=0,"Look B,C,D &amp; G","No")</f>
        <v>Look B,C,D &amp; G</v>
      </c>
      <c r="AF46" s="76" t="str">
        <f>IF(('[1]Drawer Front Profiles'!$D46-19.68205639)&gt;=0,"Look B,C,D,F &amp; G","No")</f>
        <v>Look B,C,D,F &amp; G</v>
      </c>
      <c r="AG46" s="76" t="str">
        <f>IF(('[1]Drawer Front Profiles'!$D46-15.69404481)&gt;=0,"Look B,C,D,F &amp; G","No")</f>
        <v>Look B,C,D,F &amp; G</v>
      </c>
      <c r="AH46" s="76" t="str">
        <f>IF(('[1]Drawer Front Profiles'!$D46-0)&gt;=0,"Look B,C,D,F &amp; G","No")</f>
        <v>Look B,C,D,F &amp; G</v>
      </c>
      <c r="AI46" s="76" t="str">
        <f>IF(('[1]Drawer Front Profiles'!$D46-18.63750146)&gt;=0,"Look B,C,D,F &amp; G","No")</f>
        <v>Look B,C,D,F &amp; G</v>
      </c>
      <c r="AJ46" s="76" t="str">
        <f>IF(('[1]Drawer Front Profiles'!$D46-7.75654335)&gt;=0,"Look B,C,D,F &amp; G","No")</f>
        <v>Look B,C,D,F &amp; G</v>
      </c>
      <c r="AK46" s="76" t="str">
        <f>IF(('[1]Drawer Front Profiles'!$D46-12.2875)&gt;=0,"Look B,C,D,F &amp; G","No")</f>
        <v>Look B,C,D,F &amp; G</v>
      </c>
      <c r="AL46" s="76" t="str">
        <f>IF(('[1]Drawer Front Profiles'!$D46-2.64403281)&gt;=0,"Look B,C,D,F &amp; G","No")</f>
        <v>Look B,C,D,F &amp; G</v>
      </c>
      <c r="AM46" s="76" t="str">
        <f>IF(('[1]Drawer Front Profiles'!$D46-0)&gt;=0,"Look B,C,D,F &amp; G","No")</f>
        <v>Look B,C,D,F &amp; G</v>
      </c>
      <c r="AN46" s="76" t="str">
        <f>IF(('[1]Drawer Front Profiles'!$D46-0)&gt;=0,"Look B,C,D,F &amp; G","No")</f>
        <v>Look B,C,D,F &amp; G</v>
      </c>
      <c r="AO46" s="76" t="str">
        <f>IF(('[1]Drawer Front Profiles'!$D46-2.64403281)&gt;=0,"Look B,C,D,F &amp; G","No")</f>
        <v>Look B,C,D,F &amp; G</v>
      </c>
      <c r="AP46" s="76" t="str">
        <f>IF(('[1]Drawer Front Profiles'!$D46-6.5903696)&gt;=0,"Look B,C,D,F &amp; G","No")</f>
        <v>Look B,C,D,F &amp; G</v>
      </c>
      <c r="AQ46" s="76" t="str">
        <f>IF(('[1]Drawer Front Profiles'!$D46-0)&gt;=0,"Look B,C,D,F &amp; G","No")</f>
        <v>Look B,C,D,F &amp; G</v>
      </c>
      <c r="AR46" s="76" t="str">
        <f>IF(('[1]Drawer Front Profiles'!$D46-1.99442068)&gt;=0,"Look B,C,D,F &amp; G","No")</f>
        <v>Look B,C,D,F &amp; G</v>
      </c>
      <c r="AS46" s="76" t="str">
        <f>IF(('[1]Drawer Front Profiles'!$D46-0)&gt;=0,"Look B,C,D,F &amp; G","No")</f>
        <v>Look B,C,D,F &amp; G</v>
      </c>
      <c r="AT46" s="76" t="str">
        <f>IF(('[1]Drawer Front Profiles'!$D46-9.07032804)&gt;=0,"Look B,C,D,F &amp; G","No")</f>
        <v>Look B,C,D,F &amp; G</v>
      </c>
      <c r="AU46" s="76" t="str">
        <f>IF(('[1]Drawer Front Profiles'!$D46-0)&gt;=0,"Look B,C,D,F &amp; G","No")</f>
        <v>Look B,C,D,F &amp; G</v>
      </c>
      <c r="AV46" s="76" t="str">
        <f>IF(('[1]Drawer Front Profiles'!$D46-0)&gt;=0,"Look B,C,D,F &amp; G","No")</f>
        <v>Look B,C,D,F &amp; G</v>
      </c>
      <c r="AW46" s="76" t="str">
        <f>IF(('[1]Drawer Front Profiles'!$D46-18.86904481)&gt;=0,"Look B,C,D,F &amp; G","No")</f>
        <v>Look B,C,D,F &amp; G</v>
      </c>
      <c r="AX46" s="76" t="str">
        <f>IF(('[1]Drawer Front Profiles'!$D46-7.75654335)&gt;=0,"Look B,C,D,F &amp; G","No")</f>
        <v>Look B,C,D,F &amp; G</v>
      </c>
      <c r="AY46" s="76" t="str">
        <f>IF(('[1]Drawer Front Profiles'!$D46-17.28154481)&gt;=0,"Look B,C,D,F &amp; G","No")</f>
        <v>Look B,C,D,F &amp; G</v>
      </c>
      <c r="AZ46" s="76" t="str">
        <f>IF(('[1]Drawer Front Profiles'!$D46-18.6375)&gt;=0,"Look B,C,D,F &amp; G","No")</f>
        <v>Look B,C,D,F &amp; G</v>
      </c>
      <c r="BA46" s="76" t="str">
        <f>IF(('[1]Drawer Front Profiles'!$D46-9.34404)&gt;=0,"Look B,C,D,F &amp; G","No")</f>
        <v>Look B,C,D,F &amp; G</v>
      </c>
      <c r="BB46" s="76" t="str">
        <f>IF(('[1]Drawer Front Profiles'!$D46-28.1625)&gt;=0,"Look B,C,D,F &amp; G","No")</f>
        <v>No</v>
      </c>
      <c r="BC46" s="76" t="str">
        <f>IF(('[1]Drawer Front Profiles'!$D46-0)&gt;=0,"Look B,C,D,F &amp; G","No")</f>
        <v>Look B,C,D,F &amp; G</v>
      </c>
      <c r="BD46" s="76" t="str">
        <f>IF(('[1]Drawer Front Profiles'!$D46-21.81250146)&gt;=0,"Look B,C,D,F &amp; G","No")</f>
        <v>Look B,C,D,F &amp; G</v>
      </c>
      <c r="BE46" s="76" t="str">
        <f>IF(('[1]Drawer Front Profiles'!$D46-9.1352216)&gt;=0,"Look B,C,D,F &amp; G","No")</f>
        <v>Look B,C,D,F &amp; G</v>
      </c>
      <c r="BF46" s="76" t="str">
        <f>IF(('[1]Drawer Front Profiles'!$D46-9.1352216)&gt;=0,"Look B,C,D,F &amp; G","No")</f>
        <v>Look B,C,D,F &amp; G</v>
      </c>
      <c r="BG46" s="76" t="str">
        <f>IF(('[1]Drawer Front Profiles'!$D46-21.81250292)&gt;=0,"Look B,C,D,F &amp; G","No")</f>
        <v>Look B,C,D,F &amp; G</v>
      </c>
      <c r="BH46" s="76" t="str">
        <f>IF(('[1]Drawer Front Profiles'!$D46-21.81252021)&gt;=0,"Look B,C,D,F &amp; G","No")</f>
        <v>Look B,C,D,F &amp; G</v>
      </c>
      <c r="BI46" s="76" t="str">
        <f>IF(('[1]Drawer Front Profiles'!$D46-7.525)&gt;=0,"Look B,C,D,F &amp; G","No")</f>
        <v>Look B,C,D,F &amp; G</v>
      </c>
    </row>
    <row r="47" spans="1:61" ht="15.75" customHeight="1" thickBot="1" x14ac:dyDescent="0.3">
      <c r="A47" s="14" t="str">
        <f>IF('[1]Drawer Front Profiles'!$A47&lt;&gt;"",'[1]Drawer Front Profiles'!$A47,"")</f>
        <v>231RP</v>
      </c>
      <c r="B47" s="14" t="str">
        <f>IF('[1]Drawer Front Profiles'!$B47&lt;&gt;"",'[1]Drawer Front Profiles'!$B47,"")</f>
        <v>308-32RP</v>
      </c>
      <c r="C47" s="73" t="str">
        <f>IF(('[1]Drawer Front Profiles'!$D47-0)&gt;=0,"Look B,C,D,F &amp; G","No")</f>
        <v>Look B,C,D,F &amp; G</v>
      </c>
      <c r="D47" s="74" t="str">
        <f>IF(('[1]Drawer Front Profiles'!$D47-0)&gt;=0,"Look B,C,D,F &amp; G","No")</f>
        <v>Look B,C,D,F &amp; G</v>
      </c>
      <c r="E47" s="74" t="str">
        <f>IF(('[1]Drawer Front Profiles'!$D47-2.6439654)&gt;=0,"Look B,C,D,F &amp; G","No")</f>
        <v>Look B,C,D,F &amp; G</v>
      </c>
      <c r="F47" s="74" t="str">
        <f>IF(('[1]Drawer Front Profiles'!$D47-6.5903696)&gt;=0,"Look B,C,D,F &amp; G","No")</f>
        <v>Look B,C,D,F &amp; G</v>
      </c>
      <c r="G47" s="74" t="str">
        <f>IF(('[1]Drawer Front Profiles'!$D47-15.46250146)&gt;=0,"Look C,D &amp; G","No")</f>
        <v>Look C,D &amp; G</v>
      </c>
      <c r="H47" s="74" t="str">
        <f>IF(('[1]Drawer Front Profiles'!$D47-9.34404481)&gt;=0,"Look B,C,D &amp; G","No")</f>
        <v>Look B,C,D &amp; G</v>
      </c>
      <c r="I47" s="74" t="str">
        <f>IF(('[1]Drawer Front Profiles'!$D47-0)&gt;=0,"Look B,C,D,F &amp; G","No")</f>
        <v>Look B,C,D,F &amp; G</v>
      </c>
      <c r="J47" s="74" t="str">
        <f>IF(('[1]Drawer Front Profiles'!$D47-1.99442068)&gt;=0,"Look B,C,D,F &amp; G","No")</f>
        <v>Look B,C,D,F &amp; G</v>
      </c>
      <c r="K47" s="74" t="str">
        <f>IF(('[1]Drawer Front Profiles'!$D47-15.75471398)&gt;=0,"Look C,D &amp; G","No")</f>
        <v>Look C,D &amp; G</v>
      </c>
      <c r="L47" s="74" t="str">
        <f>IF(('[1]Drawer Front Profiles'!$D47-14.02090435)&gt;=0,"Look C,D &amp; G","No")</f>
        <v>Look C,D &amp; G</v>
      </c>
      <c r="M47" s="74" t="str">
        <f>IF(('[1]Drawer Front Profiles'!$D47-18.41250064)&gt;=0,"Look C,D &amp; G","No")</f>
        <v>Look C,D &amp; G</v>
      </c>
      <c r="N47" s="74" t="str">
        <f>IF(('[1]Drawer Front Profiles'!$D47-0)&gt;=0,"Look B,C,D &amp; G","No")</f>
        <v>Look B,C,D &amp; G</v>
      </c>
      <c r="O47" s="74" t="str">
        <f>IF(('[1]Drawer Front Profiles'!$D47-3.04396498)&gt;=0,"Look B,C,D &amp; G","No")</f>
        <v>Look B,C,D &amp; G</v>
      </c>
      <c r="P47" s="74" t="str">
        <f>IF(('[1]Drawer Front Profiles'!$D47-18.64135815)&gt;=0,"Look C,D &amp; G","No")</f>
        <v>Look C,D &amp; G</v>
      </c>
      <c r="Q47" s="74" t="str">
        <f>IF(('[1]Drawer Front Profiles'!$D47-16.84645805)&gt;=0,"Look C,D &amp; G","No")</f>
        <v>Look C,D &amp; G</v>
      </c>
      <c r="R47" s="75" t="str">
        <f>IF(('[1]Drawer Front Profiles'!$D47-15.46250146)&gt;=0,"Look B,C,D &amp; G","No")</f>
        <v>Look B,C,D &amp; G</v>
      </c>
      <c r="S47" s="74" t="str">
        <f>IF(('[1]Drawer Front Profiles'!$D47-27.94954481)&gt;=0,"Look C,D &amp; G","No")</f>
        <v>Look C,D &amp; G</v>
      </c>
      <c r="T47" s="74" t="str">
        <f>IF(('[1]Drawer Front Profiles'!$D47-18.64404399)&gt;=0,"Look C,D &amp; G","No")</f>
        <v>Look C,D &amp; G</v>
      </c>
      <c r="U47" s="75" t="str">
        <f>IF(('[1]Drawer Front Profiles'!$D47-0)&gt;=0,"Look B,C,D &amp; G","No")</f>
        <v>Look B,C,D &amp; G</v>
      </c>
      <c r="V47" s="75" t="str">
        <f>IF(('[1]Drawer Front Profiles'!$D47-8.58589172)&gt;=0,"Look B,C,D &amp; G","No")</f>
        <v>Look B,C,D &amp; G</v>
      </c>
      <c r="W47" s="74" t="str">
        <f>IF(('[1]Drawer Front Profiles'!$D47-0)&gt;=0,"Look B,C,D,F &amp; G","No")</f>
        <v>Look B,C,D,F &amp; G</v>
      </c>
      <c r="X47" s="74" t="str">
        <f>IF(('[1]Drawer Front Profiles'!$D47-2.64403281)&gt;=0,"Look C,D &amp; G","No")</f>
        <v>Look C,D &amp; G</v>
      </c>
      <c r="Y47" s="75" t="str">
        <f>IF(('[1]Drawer Front Profiles'!$D47-9.07032804)&gt;=0,"Look C,D &amp; G","No")</f>
        <v>Look C,D &amp; G</v>
      </c>
      <c r="Z47" s="75" t="str">
        <f>IF(('[1]Drawer Front Profiles'!$D47-15.46250146)&gt;=0,"Look C,D &amp; G","No")</f>
        <v>Look C,D &amp; G</v>
      </c>
      <c r="AA47" s="75" t="str">
        <f>IF(('[1]Drawer Front Profiles'!$D47-15.69403715)&gt;=0,"Look B,C,D &amp; G","No")</f>
        <v>Look B,C,D &amp; G</v>
      </c>
      <c r="AB47" s="75" t="str">
        <f>IF(('[1]Drawer Front Profiles'!$D47-9.07032804)&gt;=0,"Look B,C,D,F &amp; G","No")</f>
        <v>Look B,C,D,F &amp; G</v>
      </c>
      <c r="AC47" s="74" t="str">
        <f>IF(('[1]Drawer Front Profiles'!$D47-14.02090435)&gt;=0,"Look B,C,D &amp; G","No")</f>
        <v>Look B,C,D &amp; G</v>
      </c>
      <c r="AD47" s="76" t="str">
        <f>IF(('[1]Drawer Front Profiles'!$D47-0)&gt;=0,"Look B,C,D,F &amp; G","No")</f>
        <v>Look B,C,D,F &amp; G</v>
      </c>
      <c r="AE47" s="74" t="str">
        <f>IF(('[1]Drawer Front Profiles'!$D47-6.35954126)&gt;=0,"Look B,C,D &amp; G","No")</f>
        <v>Look B,C,D &amp; G</v>
      </c>
      <c r="AF47" s="76" t="str">
        <f>IF(('[1]Drawer Front Profiles'!$D47-19.68205639)&gt;=0,"Look B,C,D,F &amp; G","No")</f>
        <v>Look B,C,D,F &amp; G</v>
      </c>
      <c r="AG47" s="76" t="str">
        <f>IF(('[1]Drawer Front Profiles'!$D47-15.69404481)&gt;=0,"Look B,C,D,F &amp; G","No")</f>
        <v>Look B,C,D,F &amp; G</v>
      </c>
      <c r="AH47" s="76" t="str">
        <f>IF(('[1]Drawer Front Profiles'!$D47-0)&gt;=0,"Look B,C,D,F &amp; G","No")</f>
        <v>Look B,C,D,F &amp; G</v>
      </c>
      <c r="AI47" s="76" t="str">
        <f>IF(('[1]Drawer Front Profiles'!$D47-18.63750146)&gt;=0,"Look B,C,D,F &amp; G","No")</f>
        <v>Look B,C,D,F &amp; G</v>
      </c>
      <c r="AJ47" s="76" t="str">
        <f>IF(('[1]Drawer Front Profiles'!$D47-7.75654335)&gt;=0,"Look B,C,D,F &amp; G","No")</f>
        <v>Look B,C,D,F &amp; G</v>
      </c>
      <c r="AK47" s="76" t="str">
        <f>IF(('[1]Drawer Front Profiles'!$D47-12.2875)&gt;=0,"Look B,C,D,F &amp; G","No")</f>
        <v>Look B,C,D,F &amp; G</v>
      </c>
      <c r="AL47" s="76" t="str">
        <f>IF(('[1]Drawer Front Profiles'!$D47-2.64403281)&gt;=0,"Look B,C,D,F &amp; G","No")</f>
        <v>Look B,C,D,F &amp; G</v>
      </c>
      <c r="AM47" s="76" t="str">
        <f>IF(('[1]Drawer Front Profiles'!$D47-0)&gt;=0,"Look B,C,D,F &amp; G","No")</f>
        <v>Look B,C,D,F &amp; G</v>
      </c>
      <c r="AN47" s="76" t="str">
        <f>IF(('[1]Drawer Front Profiles'!$D47-0)&gt;=0,"Look B,C,D,F &amp; G","No")</f>
        <v>Look B,C,D,F &amp; G</v>
      </c>
      <c r="AO47" s="76" t="str">
        <f>IF(('[1]Drawer Front Profiles'!$D47-2.64403281)&gt;=0,"Look B,C,D,F &amp; G","No")</f>
        <v>Look B,C,D,F &amp; G</v>
      </c>
      <c r="AP47" s="76" t="str">
        <f>IF(('[1]Drawer Front Profiles'!$D47-6.5903696)&gt;=0,"Look B,C,D,F &amp; G","No")</f>
        <v>Look B,C,D,F &amp; G</v>
      </c>
      <c r="AQ47" s="76" t="str">
        <f>IF(('[1]Drawer Front Profiles'!$D47-0)&gt;=0,"Look B,C,D,F &amp; G","No")</f>
        <v>Look B,C,D,F &amp; G</v>
      </c>
      <c r="AR47" s="76" t="str">
        <f>IF(('[1]Drawer Front Profiles'!$D47-1.99442068)&gt;=0,"Look B,C,D,F &amp; G","No")</f>
        <v>Look B,C,D,F &amp; G</v>
      </c>
      <c r="AS47" s="76" t="str">
        <f>IF(('[1]Drawer Front Profiles'!$D47-0)&gt;=0,"Look B,C,D,F &amp; G","No")</f>
        <v>Look B,C,D,F &amp; G</v>
      </c>
      <c r="AT47" s="76" t="str">
        <f>IF(('[1]Drawer Front Profiles'!$D47-9.07032804)&gt;=0,"Look B,C,D,F &amp; G","No")</f>
        <v>Look B,C,D,F &amp; G</v>
      </c>
      <c r="AU47" s="76" t="str">
        <f>IF(('[1]Drawer Front Profiles'!$D47-0)&gt;=0,"Look B,C,D,F &amp; G","No")</f>
        <v>Look B,C,D,F &amp; G</v>
      </c>
      <c r="AV47" s="76" t="str">
        <f>IF(('[1]Drawer Front Profiles'!$D47-0)&gt;=0,"Look B,C,D,F &amp; G","No")</f>
        <v>Look B,C,D,F &amp; G</v>
      </c>
      <c r="AW47" s="76" t="str">
        <f>IF(('[1]Drawer Front Profiles'!$D47-18.86904481)&gt;=0,"Look B,C,D,F &amp; G","No")</f>
        <v>Look B,C,D,F &amp; G</v>
      </c>
      <c r="AX47" s="76" t="str">
        <f>IF(('[1]Drawer Front Profiles'!$D47-7.75654335)&gt;=0,"Look B,C,D,F &amp; G","No")</f>
        <v>Look B,C,D,F &amp; G</v>
      </c>
      <c r="AY47" s="76" t="str">
        <f>IF(('[1]Drawer Front Profiles'!$D47-17.28154481)&gt;=0,"Look B,C,D,F &amp; G","No")</f>
        <v>Look B,C,D,F &amp; G</v>
      </c>
      <c r="AZ47" s="76" t="str">
        <f>IF(('[1]Drawer Front Profiles'!$D47-18.6375)&gt;=0,"Look B,C,D,F &amp; G","No")</f>
        <v>Look B,C,D,F &amp; G</v>
      </c>
      <c r="BA47" s="76" t="str">
        <f>IF(('[1]Drawer Front Profiles'!$D47-9.34404)&gt;=0,"Look B,C,D,F &amp; G","No")</f>
        <v>Look B,C,D,F &amp; G</v>
      </c>
      <c r="BB47" s="76" t="str">
        <f>IF(('[1]Drawer Front Profiles'!$D47-28.1625)&gt;=0,"Look B,C,D,F &amp; G","No")</f>
        <v>Look B,C,D,F &amp; G</v>
      </c>
      <c r="BC47" s="76" t="str">
        <f>IF(('[1]Drawer Front Profiles'!$D47-0)&gt;=0,"Look B,C,D,F &amp; G","No")</f>
        <v>Look B,C,D,F &amp; G</v>
      </c>
      <c r="BD47" s="76" t="str">
        <f>IF(('[1]Drawer Front Profiles'!$D47-21.81250146)&gt;=0,"Look B,C,D,F &amp; G","No")</f>
        <v>Look B,C,D,F &amp; G</v>
      </c>
      <c r="BE47" s="76" t="str">
        <f>IF(('[1]Drawer Front Profiles'!$D47-9.1352216)&gt;=0,"Look B,C,D,F &amp; G","No")</f>
        <v>Look B,C,D,F &amp; G</v>
      </c>
      <c r="BF47" s="76" t="str">
        <f>IF(('[1]Drawer Front Profiles'!$D47-9.1352216)&gt;=0,"Look B,C,D,F &amp; G","No")</f>
        <v>Look B,C,D,F &amp; G</v>
      </c>
      <c r="BG47" s="76" t="str">
        <f>IF(('[1]Drawer Front Profiles'!$D47-21.81250292)&gt;=0,"Look B,C,D,F &amp; G","No")</f>
        <v>Look B,C,D,F &amp; G</v>
      </c>
      <c r="BH47" s="76" t="str">
        <f>IF(('[1]Drawer Front Profiles'!$D47-21.81252021)&gt;=0,"Look B,C,D,F &amp; G","No")</f>
        <v>Look B,C,D,F &amp; G</v>
      </c>
      <c r="BI47" s="76" t="str">
        <f>IF(('[1]Drawer Front Profiles'!$D47-7.525)&gt;=0,"Look B,C,D,F &amp; G","No")</f>
        <v>Look B,C,D,F &amp; G</v>
      </c>
    </row>
    <row r="48" spans="1:61" ht="15.75" customHeight="1" thickBot="1" x14ac:dyDescent="0.3">
      <c r="A48" s="14" t="str">
        <f>IF('[1]Drawer Front Profiles'!$A48&lt;&gt;"",'[1]Drawer Front Profiles'!$A48,"")</f>
        <v>213RP</v>
      </c>
      <c r="B48" s="14" t="str">
        <f>IF('[1]Drawer Front Profiles'!$B48&lt;&gt;"",'[1]Drawer Front Profiles'!$B48,"")</f>
        <v>309-13RP</v>
      </c>
      <c r="C48" s="73" t="str">
        <f>IF(('[1]Drawer Front Profiles'!$D48-0)&gt;=0,"Look B,C,D,F &amp; G","No")</f>
        <v>Look B,C,D,F &amp; G</v>
      </c>
      <c r="D48" s="74" t="str">
        <f>IF(('[1]Drawer Front Profiles'!$D48-0)&gt;=0,"Look B,C,D,F &amp; G","No")</f>
        <v>Look B,C,D,F &amp; G</v>
      </c>
      <c r="E48" s="74" t="str">
        <f>IF(('[1]Drawer Front Profiles'!$D48-2.6439654)&gt;=0,"Look B,C,D,F &amp; G","No")</f>
        <v>Look B,C,D,F &amp; G</v>
      </c>
      <c r="F48" s="74" t="str">
        <f>IF(('[1]Drawer Front Profiles'!$D48-6.5903696)&gt;=0,"Look B,C,D,F &amp; G","No")</f>
        <v>No</v>
      </c>
      <c r="G48" s="74" t="str">
        <f>IF(('[1]Drawer Front Profiles'!$D48-15.46250146)&gt;=0,"Look C,D &amp; G","No")</f>
        <v>No</v>
      </c>
      <c r="H48" s="74" t="str">
        <f>IF(('[1]Drawer Front Profiles'!$D48-9.34404481)&gt;=0,"Look B,C,D &amp; G","No")</f>
        <v>No</v>
      </c>
      <c r="I48" s="74" t="str">
        <f>IF(('[1]Drawer Front Profiles'!$D48-0)&gt;=0,"Look B,C,D,F &amp; G","No")</f>
        <v>Look B,C,D,F &amp; G</v>
      </c>
      <c r="J48" s="74" t="str">
        <f>IF(('[1]Drawer Front Profiles'!$D48-1.99442068)&gt;=0,"Look B,C,D,F &amp; G","No")</f>
        <v>Look B,C,D,F &amp; G</v>
      </c>
      <c r="K48" s="74" t="str">
        <f>IF(('[1]Drawer Front Profiles'!$D48-15.75471398)&gt;=0,"Look C,D &amp; G","No")</f>
        <v>No</v>
      </c>
      <c r="L48" s="74" t="str">
        <f>IF(('[1]Drawer Front Profiles'!$D48-14.02090435)&gt;=0,"Look C,D &amp; G","No")</f>
        <v>No</v>
      </c>
      <c r="M48" s="74" t="str">
        <f>IF(('[1]Drawer Front Profiles'!$D48-18.41250064)&gt;=0,"Look C,D &amp; G","No")</f>
        <v>No</v>
      </c>
      <c r="N48" s="74" t="str">
        <f>IF(('[1]Drawer Front Profiles'!$D48-0)&gt;=0,"Look B,C,D &amp; G","No")</f>
        <v>Look B,C,D &amp; G</v>
      </c>
      <c r="O48" s="74" t="str">
        <f>IF(('[1]Drawer Front Profiles'!$D48-3.04396498)&gt;=0,"Look B,C,D &amp; G","No")</f>
        <v>Look B,C,D &amp; G</v>
      </c>
      <c r="P48" s="74" t="str">
        <f>IF(('[1]Drawer Front Profiles'!$D48-18.64135815)&gt;=0,"Look C,D &amp; G","No")</f>
        <v>No</v>
      </c>
      <c r="Q48" s="74" t="str">
        <f>IF(('[1]Drawer Front Profiles'!$D48-16.84645805)&gt;=0,"Look C,D &amp; G","No")</f>
        <v>No</v>
      </c>
      <c r="R48" s="75" t="str">
        <f>IF(('[1]Drawer Front Profiles'!$D48-15.46250146)&gt;=0,"Look B,C,D &amp; G","No")</f>
        <v>No</v>
      </c>
      <c r="S48" s="74" t="str">
        <f>IF(('[1]Drawer Front Profiles'!$D48-27.94954481)&gt;=0,"Look C,D &amp; G","No")</f>
        <v>No</v>
      </c>
      <c r="T48" s="74" t="str">
        <f>IF(('[1]Drawer Front Profiles'!$D48-18.64404399)&gt;=0,"Look C,D &amp; G","No")</f>
        <v>No</v>
      </c>
      <c r="U48" s="75" t="str">
        <f>IF(('[1]Drawer Front Profiles'!$D48-0)&gt;=0,"Look B,C,D &amp; G","No")</f>
        <v>Look B,C,D &amp; G</v>
      </c>
      <c r="V48" s="75" t="str">
        <f>IF(('[1]Drawer Front Profiles'!$D48-8.58589172)&gt;=0,"Look B,C,D &amp; G","No")</f>
        <v>No</v>
      </c>
      <c r="W48" s="74" t="str">
        <f>IF(('[1]Drawer Front Profiles'!$D48-0)&gt;=0,"Look B,C,D,F &amp; G","No")</f>
        <v>Look B,C,D,F &amp; G</v>
      </c>
      <c r="X48" s="74" t="str">
        <f>IF(('[1]Drawer Front Profiles'!$D48-2.64403281)&gt;=0,"Look C,D &amp; G","No")</f>
        <v>Look C,D &amp; G</v>
      </c>
      <c r="Y48" s="75" t="str">
        <f>IF(('[1]Drawer Front Profiles'!$D48-9.07032804)&gt;=0,"Look C,D &amp; G","No")</f>
        <v>No</v>
      </c>
      <c r="Z48" s="75" t="str">
        <f>IF(('[1]Drawer Front Profiles'!$D48-15.46250146)&gt;=0,"Look C,D &amp; G","No")</f>
        <v>No</v>
      </c>
      <c r="AA48" s="75" t="str">
        <f>IF(('[1]Drawer Front Profiles'!$D48-15.69403715)&gt;=0,"Look B,C,D &amp; G","No")</f>
        <v>No</v>
      </c>
      <c r="AB48" s="75" t="str">
        <f>IF(('[1]Drawer Front Profiles'!$D48-9.07032804)&gt;=0,"Look B,C,D,F &amp; G","No")</f>
        <v>No</v>
      </c>
      <c r="AC48" s="74" t="str">
        <f>IF(('[1]Drawer Front Profiles'!$D48-14.02090435)&gt;=0,"Look B,C,D &amp; G","No")</f>
        <v>No</v>
      </c>
      <c r="AD48" s="76" t="str">
        <f>IF(('[1]Drawer Front Profiles'!$D48-0)&gt;=0,"Look B,C,D,F &amp; G","No")</f>
        <v>Look B,C,D,F &amp; G</v>
      </c>
      <c r="AE48" s="74" t="str">
        <f>IF(('[1]Drawer Front Profiles'!$D48-6.35954126)&gt;=0,"Look B,C,D &amp; G","No")</f>
        <v>No</v>
      </c>
      <c r="AF48" s="76" t="str">
        <f>IF(('[1]Drawer Front Profiles'!$D48-19.68205639)&gt;=0,"Look B,C,D,F &amp; G","No")</f>
        <v>No</v>
      </c>
      <c r="AG48" s="76" t="str">
        <f>IF(('[1]Drawer Front Profiles'!$D48-15.69404481)&gt;=0,"Look B,C,D,F &amp; G","No")</f>
        <v>No</v>
      </c>
      <c r="AH48" s="76" t="str">
        <f>IF(('[1]Drawer Front Profiles'!$D48-0)&gt;=0,"Look B,C,D,F &amp; G","No")</f>
        <v>Look B,C,D,F &amp; G</v>
      </c>
      <c r="AI48" s="76" t="str">
        <f>IF(('[1]Drawer Front Profiles'!$D48-18.63750146)&gt;=0,"Look B,C,D,F &amp; G","No")</f>
        <v>No</v>
      </c>
      <c r="AJ48" s="76" t="str">
        <f>IF(('[1]Drawer Front Profiles'!$D48-7.75654335)&gt;=0,"Look B,C,D,F &amp; G","No")</f>
        <v>No</v>
      </c>
      <c r="AK48" s="76" t="str">
        <f>IF(('[1]Drawer Front Profiles'!$D48-12.2875)&gt;=0,"Look B,C,D,F &amp; G","No")</f>
        <v>No</v>
      </c>
      <c r="AL48" s="76" t="str">
        <f>IF(('[1]Drawer Front Profiles'!$D48-2.64403281)&gt;=0,"Look B,C,D,F &amp; G","No")</f>
        <v>Look B,C,D,F &amp; G</v>
      </c>
      <c r="AM48" s="76" t="str">
        <f>IF(('[1]Drawer Front Profiles'!$D48-0)&gt;=0,"Look B,C,D,F &amp; G","No")</f>
        <v>Look B,C,D,F &amp; G</v>
      </c>
      <c r="AN48" s="76" t="str">
        <f>IF(('[1]Drawer Front Profiles'!$D48-0)&gt;=0,"Look B,C,D,F &amp; G","No")</f>
        <v>Look B,C,D,F &amp; G</v>
      </c>
      <c r="AO48" s="76" t="str">
        <f>IF(('[1]Drawer Front Profiles'!$D48-2.64403281)&gt;=0,"Look B,C,D,F &amp; G","No")</f>
        <v>Look B,C,D,F &amp; G</v>
      </c>
      <c r="AP48" s="76" t="str">
        <f>IF(('[1]Drawer Front Profiles'!$D48-6.5903696)&gt;=0,"Look B,C,D,F &amp; G","No")</f>
        <v>No</v>
      </c>
      <c r="AQ48" s="76" t="str">
        <f>IF(('[1]Drawer Front Profiles'!$D48-0)&gt;=0,"Look B,C,D,F &amp; G","No")</f>
        <v>Look B,C,D,F &amp; G</v>
      </c>
      <c r="AR48" s="76" t="str">
        <f>IF(('[1]Drawer Front Profiles'!$D48-1.99442068)&gt;=0,"Look B,C,D,F &amp; G","No")</f>
        <v>Look B,C,D,F &amp; G</v>
      </c>
      <c r="AS48" s="76" t="str">
        <f>IF(('[1]Drawer Front Profiles'!$D48-0)&gt;=0,"Look B,C,D,F &amp; G","No")</f>
        <v>Look B,C,D,F &amp; G</v>
      </c>
      <c r="AT48" s="76" t="str">
        <f>IF(('[1]Drawer Front Profiles'!$D48-9.07032804)&gt;=0,"Look B,C,D,F &amp; G","No")</f>
        <v>No</v>
      </c>
      <c r="AU48" s="76" t="str">
        <f>IF(('[1]Drawer Front Profiles'!$D48-0)&gt;=0,"Look B,C,D,F &amp; G","No")</f>
        <v>Look B,C,D,F &amp; G</v>
      </c>
      <c r="AV48" s="76" t="str">
        <f>IF(('[1]Drawer Front Profiles'!$D48-0)&gt;=0,"Look B,C,D,F &amp; G","No")</f>
        <v>Look B,C,D,F &amp; G</v>
      </c>
      <c r="AW48" s="76" t="str">
        <f>IF(('[1]Drawer Front Profiles'!$D48-18.86904481)&gt;=0,"Look B,C,D,F &amp; G","No")</f>
        <v>No</v>
      </c>
      <c r="AX48" s="76" t="str">
        <f>IF(('[1]Drawer Front Profiles'!$D48-7.75654335)&gt;=0,"Look B,C,D,F &amp; G","No")</f>
        <v>No</v>
      </c>
      <c r="AY48" s="76" t="str">
        <f>IF(('[1]Drawer Front Profiles'!$D48-17.28154481)&gt;=0,"Look B,C,D,F &amp; G","No")</f>
        <v>No</v>
      </c>
      <c r="AZ48" s="76" t="str">
        <f>IF(('[1]Drawer Front Profiles'!$D48-18.6375)&gt;=0,"Look B,C,D,F &amp; G","No")</f>
        <v>No</v>
      </c>
      <c r="BA48" s="76" t="str">
        <f>IF(('[1]Drawer Front Profiles'!$D48-9.34404)&gt;=0,"Look B,C,D,F &amp; G","No")</f>
        <v>No</v>
      </c>
      <c r="BB48" s="76" t="str">
        <f>IF(('[1]Drawer Front Profiles'!$D48-28.1625)&gt;=0,"Look B,C,D,F &amp; G","No")</f>
        <v>No</v>
      </c>
      <c r="BC48" s="76" t="str">
        <f>IF(('[1]Drawer Front Profiles'!$D48-0)&gt;=0,"Look B,C,D,F &amp; G","No")</f>
        <v>Look B,C,D,F &amp; G</v>
      </c>
      <c r="BD48" s="76" t="str">
        <f>IF(('[1]Drawer Front Profiles'!$D48-21.81250146)&gt;=0,"Look B,C,D,F &amp; G","No")</f>
        <v>No</v>
      </c>
      <c r="BE48" s="76" t="str">
        <f>IF(('[1]Drawer Front Profiles'!$D48-9.1352216)&gt;=0,"Look B,C,D,F &amp; G","No")</f>
        <v>No</v>
      </c>
      <c r="BF48" s="76" t="str">
        <f>IF(('[1]Drawer Front Profiles'!$D48-9.1352216)&gt;=0,"Look B,C,D,F &amp; G","No")</f>
        <v>No</v>
      </c>
      <c r="BG48" s="76" t="str">
        <f>IF(('[1]Drawer Front Profiles'!$D48-21.81250292)&gt;=0,"Look B,C,D,F &amp; G","No")</f>
        <v>No</v>
      </c>
      <c r="BH48" s="76" t="str">
        <f>IF(('[1]Drawer Front Profiles'!$D48-21.81252021)&gt;=0,"Look B,C,D,F &amp; G","No")</f>
        <v>No</v>
      </c>
      <c r="BI48" s="76" t="str">
        <f>IF(('[1]Drawer Front Profiles'!$D48-7.525)&gt;=0,"Look B,C,D,F &amp; G","No")</f>
        <v>No</v>
      </c>
    </row>
    <row r="49" spans="1:61" ht="15.75" customHeight="1" thickBot="1" x14ac:dyDescent="0.3">
      <c r="A49" s="14" t="str">
        <f>IF('[1]Drawer Front Profiles'!$A49&lt;&gt;"",'[1]Drawer Front Profiles'!$A49,"")</f>
        <v>N/A</v>
      </c>
      <c r="B49" s="14" t="str">
        <f>IF('[1]Drawer Front Profiles'!$B49&lt;&gt;"",'[1]Drawer Front Profiles'!$B49,"")</f>
        <v>309-19RP</v>
      </c>
      <c r="C49" s="73" t="str">
        <f>IF(('[1]Drawer Front Profiles'!$D49-0)&gt;=0,"Look B,C,D,F &amp; G","No")</f>
        <v>Look B,C,D,F &amp; G</v>
      </c>
      <c r="D49" s="74" t="str">
        <f>IF(('[1]Drawer Front Profiles'!$D49-0)&gt;=0,"Look B,C,D,F &amp; G","No")</f>
        <v>Look B,C,D,F &amp; G</v>
      </c>
      <c r="E49" s="74" t="str">
        <f>IF(('[1]Drawer Front Profiles'!$D49-2.6439654)&gt;=0,"Look B,C,D,F &amp; G","No")</f>
        <v>Look B,C,D,F &amp; G</v>
      </c>
      <c r="F49" s="74" t="str">
        <f>IF(('[1]Drawer Front Profiles'!$D49-6.5903696)&gt;=0,"Look B,C,D,F &amp; G","No")</f>
        <v>Look B,C,D,F &amp; G</v>
      </c>
      <c r="G49" s="74" t="str">
        <f>IF(('[1]Drawer Front Profiles'!$D49-15.46250146)&gt;=0,"Look C,D &amp; G","No")</f>
        <v>No</v>
      </c>
      <c r="H49" s="74" t="str">
        <f>IF(('[1]Drawer Front Profiles'!$D49-9.34404481)&gt;=0,"Look B,C,D &amp; G","No")</f>
        <v>Look B,C,D &amp; G</v>
      </c>
      <c r="I49" s="74" t="str">
        <f>IF(('[1]Drawer Front Profiles'!$D49-0)&gt;=0,"Look B,C,D,F &amp; G","No")</f>
        <v>Look B,C,D,F &amp; G</v>
      </c>
      <c r="J49" s="74" t="str">
        <f>IF(('[1]Drawer Front Profiles'!$D49-1.99442068)&gt;=0,"Look B,C,D,F &amp; G","No")</f>
        <v>Look B,C,D,F &amp; G</v>
      </c>
      <c r="K49" s="74" t="str">
        <f>IF(('[1]Drawer Front Profiles'!$D49-15.75471398)&gt;=0,"Look C,D &amp; G","No")</f>
        <v>No</v>
      </c>
      <c r="L49" s="74" t="str">
        <f>IF(('[1]Drawer Front Profiles'!$D49-14.02090435)&gt;=0,"Look C,D &amp; G","No")</f>
        <v>No</v>
      </c>
      <c r="M49" s="74" t="str">
        <f>IF(('[1]Drawer Front Profiles'!$D49-18.41250064)&gt;=0,"Look C,D &amp; G","No")</f>
        <v>No</v>
      </c>
      <c r="N49" s="74" t="str">
        <f>IF(('[1]Drawer Front Profiles'!$D49-0)&gt;=0,"Look B,C,D &amp; G","No")</f>
        <v>Look B,C,D &amp; G</v>
      </c>
      <c r="O49" s="74" t="str">
        <f>IF(('[1]Drawer Front Profiles'!$D49-3.04396498)&gt;=0,"Look B,C,D &amp; G","No")</f>
        <v>Look B,C,D &amp; G</v>
      </c>
      <c r="P49" s="74" t="str">
        <f>IF(('[1]Drawer Front Profiles'!$D49-18.64135815)&gt;=0,"Look C,D &amp; G","No")</f>
        <v>No</v>
      </c>
      <c r="Q49" s="74" t="str">
        <f>IF(('[1]Drawer Front Profiles'!$D49-16.84645805)&gt;=0,"Look C,D &amp; G","No")</f>
        <v>No</v>
      </c>
      <c r="R49" s="75" t="str">
        <f>IF(('[1]Drawer Front Profiles'!$D49-15.46250146)&gt;=0,"Look B,C,D &amp; G","No")</f>
        <v>No</v>
      </c>
      <c r="S49" s="74" t="str">
        <f>IF(('[1]Drawer Front Profiles'!$D49-27.94954481)&gt;=0,"Look C,D &amp; G","No")</f>
        <v>No</v>
      </c>
      <c r="T49" s="74" t="str">
        <f>IF(('[1]Drawer Front Profiles'!$D49-18.64404399)&gt;=0,"Look C,D &amp; G","No")</f>
        <v>No</v>
      </c>
      <c r="U49" s="75" t="str">
        <f>IF(('[1]Drawer Front Profiles'!$D49-0)&gt;=0,"Look B,C,D &amp; G","No")</f>
        <v>Look B,C,D &amp; G</v>
      </c>
      <c r="V49" s="75" t="str">
        <f>IF(('[1]Drawer Front Profiles'!$D49-8.58589172)&gt;=0,"Look B,C,D &amp; G","No")</f>
        <v>Look B,C,D &amp; G</v>
      </c>
      <c r="W49" s="74" t="str">
        <f>IF(('[1]Drawer Front Profiles'!$D49-0)&gt;=0,"Look B,C,D,F &amp; G","No")</f>
        <v>Look B,C,D,F &amp; G</v>
      </c>
      <c r="X49" s="74" t="str">
        <f>IF(('[1]Drawer Front Profiles'!$D49-2.64403281)&gt;=0,"Look C,D &amp; G","No")</f>
        <v>Look C,D &amp; G</v>
      </c>
      <c r="Y49" s="75" t="str">
        <f>IF(('[1]Drawer Front Profiles'!$D49-9.07032804)&gt;=0,"Look C,D &amp; G","No")</f>
        <v>Look C,D &amp; G</v>
      </c>
      <c r="Z49" s="75" t="str">
        <f>IF(('[1]Drawer Front Profiles'!$D49-15.46250146)&gt;=0,"Look C,D &amp; G","No")</f>
        <v>No</v>
      </c>
      <c r="AA49" s="75" t="str">
        <f>IF(('[1]Drawer Front Profiles'!$D49-15.69403715)&gt;=0,"Look B,C,D &amp; G","No")</f>
        <v>No</v>
      </c>
      <c r="AB49" s="75" t="str">
        <f>IF(('[1]Drawer Front Profiles'!$D49-9.07032804)&gt;=0,"Look B,C,D,F &amp; G","No")</f>
        <v>Look B,C,D,F &amp; G</v>
      </c>
      <c r="AC49" s="74" t="str">
        <f>IF(('[1]Drawer Front Profiles'!$D49-14.02090435)&gt;=0,"Look B,C,D &amp; G","No")</f>
        <v>No</v>
      </c>
      <c r="AD49" s="76" t="str">
        <f>IF(('[1]Drawer Front Profiles'!$D49-0)&gt;=0,"Look B,C,D,F &amp; G","No")</f>
        <v>Look B,C,D,F &amp; G</v>
      </c>
      <c r="AE49" s="74" t="str">
        <f>IF(('[1]Drawer Front Profiles'!$D49-6.35954126)&gt;=0,"Look B,C,D &amp; G","No")</f>
        <v>Look B,C,D &amp; G</v>
      </c>
      <c r="AF49" s="76" t="str">
        <f>IF(('[1]Drawer Front Profiles'!$D49-19.68205639)&gt;=0,"Look B,C,D,F &amp; G","No")</f>
        <v>No</v>
      </c>
      <c r="AG49" s="76" t="str">
        <f>IF(('[1]Drawer Front Profiles'!$D49-15.69404481)&gt;=0,"Look B,C,D,F &amp; G","No")</f>
        <v>No</v>
      </c>
      <c r="AH49" s="76" t="str">
        <f>IF(('[1]Drawer Front Profiles'!$D49-0)&gt;=0,"Look B,C,D,F &amp; G","No")</f>
        <v>Look B,C,D,F &amp; G</v>
      </c>
      <c r="AI49" s="76" t="str">
        <f>IF(('[1]Drawer Front Profiles'!$D49-18.63750146)&gt;=0,"Look B,C,D,F &amp; G","No")</f>
        <v>No</v>
      </c>
      <c r="AJ49" s="76" t="str">
        <f>IF(('[1]Drawer Front Profiles'!$D49-7.75654335)&gt;=0,"Look B,C,D,F &amp; G","No")</f>
        <v>Look B,C,D,F &amp; G</v>
      </c>
      <c r="AK49" s="76" t="str">
        <f>IF(('[1]Drawer Front Profiles'!$D49-12.2875)&gt;=0,"Look B,C,D,F &amp; G","No")</f>
        <v>No</v>
      </c>
      <c r="AL49" s="76" t="str">
        <f>IF(('[1]Drawer Front Profiles'!$D49-2.64403281)&gt;=0,"Look B,C,D,F &amp; G","No")</f>
        <v>Look B,C,D,F &amp; G</v>
      </c>
      <c r="AM49" s="76" t="str">
        <f>IF(('[1]Drawer Front Profiles'!$D49-0)&gt;=0,"Look B,C,D,F &amp; G","No")</f>
        <v>Look B,C,D,F &amp; G</v>
      </c>
      <c r="AN49" s="76" t="str">
        <f>IF(('[1]Drawer Front Profiles'!$D49-0)&gt;=0,"Look B,C,D,F &amp; G","No")</f>
        <v>Look B,C,D,F &amp; G</v>
      </c>
      <c r="AO49" s="76" t="str">
        <f>IF(('[1]Drawer Front Profiles'!$D49-2.64403281)&gt;=0,"Look B,C,D,F &amp; G","No")</f>
        <v>Look B,C,D,F &amp; G</v>
      </c>
      <c r="AP49" s="76" t="str">
        <f>IF(('[1]Drawer Front Profiles'!$D49-6.5903696)&gt;=0,"Look B,C,D,F &amp; G","No")</f>
        <v>Look B,C,D,F &amp; G</v>
      </c>
      <c r="AQ49" s="76" t="str">
        <f>IF(('[1]Drawer Front Profiles'!$D49-0)&gt;=0,"Look B,C,D,F &amp; G","No")</f>
        <v>Look B,C,D,F &amp; G</v>
      </c>
      <c r="AR49" s="76" t="str">
        <f>IF(('[1]Drawer Front Profiles'!$D49-1.99442068)&gt;=0,"Look B,C,D,F &amp; G","No")</f>
        <v>Look B,C,D,F &amp; G</v>
      </c>
      <c r="AS49" s="76" t="str">
        <f>IF(('[1]Drawer Front Profiles'!$D49-0)&gt;=0,"Look B,C,D,F &amp; G","No")</f>
        <v>Look B,C,D,F &amp; G</v>
      </c>
      <c r="AT49" s="76" t="str">
        <f>IF(('[1]Drawer Front Profiles'!$D49-9.07032804)&gt;=0,"Look B,C,D,F &amp; G","No")</f>
        <v>Look B,C,D,F &amp; G</v>
      </c>
      <c r="AU49" s="76" t="str">
        <f>IF(('[1]Drawer Front Profiles'!$D49-0)&gt;=0,"Look B,C,D,F &amp; G","No")</f>
        <v>Look B,C,D,F &amp; G</v>
      </c>
      <c r="AV49" s="76" t="str">
        <f>IF(('[1]Drawer Front Profiles'!$D49-0)&gt;=0,"Look B,C,D,F &amp; G","No")</f>
        <v>Look B,C,D,F &amp; G</v>
      </c>
      <c r="AW49" s="76" t="str">
        <f>IF(('[1]Drawer Front Profiles'!$D49-18.86904481)&gt;=0,"Look B,C,D,F &amp; G","No")</f>
        <v>No</v>
      </c>
      <c r="AX49" s="76" t="str">
        <f>IF(('[1]Drawer Front Profiles'!$D49-7.75654335)&gt;=0,"Look B,C,D,F &amp; G","No")</f>
        <v>Look B,C,D,F &amp; G</v>
      </c>
      <c r="AY49" s="76" t="str">
        <f>IF(('[1]Drawer Front Profiles'!$D49-17.28154481)&gt;=0,"Look B,C,D,F &amp; G","No")</f>
        <v>No</v>
      </c>
      <c r="AZ49" s="76" t="str">
        <f>IF(('[1]Drawer Front Profiles'!$D49-18.6375)&gt;=0,"Look B,C,D,F &amp; G","No")</f>
        <v>No</v>
      </c>
      <c r="BA49" s="76" t="str">
        <f>IF(('[1]Drawer Front Profiles'!$D49-9.34404)&gt;=0,"Look B,C,D,F &amp; G","No")</f>
        <v>Look B,C,D,F &amp; G</v>
      </c>
      <c r="BB49" s="76" t="str">
        <f>IF(('[1]Drawer Front Profiles'!$D49-28.1625)&gt;=0,"Look B,C,D,F &amp; G","No")</f>
        <v>No</v>
      </c>
      <c r="BC49" s="76" t="str">
        <f>IF(('[1]Drawer Front Profiles'!$D49-0)&gt;=0,"Look B,C,D,F &amp; G","No")</f>
        <v>Look B,C,D,F &amp; G</v>
      </c>
      <c r="BD49" s="76" t="str">
        <f>IF(('[1]Drawer Front Profiles'!$D49-21.81250146)&gt;=0,"Look B,C,D,F &amp; G","No")</f>
        <v>No</v>
      </c>
      <c r="BE49" s="76" t="str">
        <f>IF(('[1]Drawer Front Profiles'!$D49-9.1352216)&gt;=0,"Look B,C,D,F &amp; G","No")</f>
        <v>Look B,C,D,F &amp; G</v>
      </c>
      <c r="BF49" s="76" t="str">
        <f>IF(('[1]Drawer Front Profiles'!$D49-9.1352216)&gt;=0,"Look B,C,D,F &amp; G","No")</f>
        <v>Look B,C,D,F &amp; G</v>
      </c>
      <c r="BG49" s="76" t="str">
        <f>IF(('[1]Drawer Front Profiles'!$D49-21.81250292)&gt;=0,"Look B,C,D,F &amp; G","No")</f>
        <v>No</v>
      </c>
      <c r="BH49" s="76" t="str">
        <f>IF(('[1]Drawer Front Profiles'!$D49-21.81252021)&gt;=0,"Look B,C,D,F &amp; G","No")</f>
        <v>No</v>
      </c>
      <c r="BI49" s="76" t="str">
        <f>IF(('[1]Drawer Front Profiles'!$D49-7.525)&gt;=0,"Look B,C,D,F &amp; G","No")</f>
        <v>Look B,C,D,F &amp; G</v>
      </c>
    </row>
    <row r="50" spans="1:61" ht="15.75" customHeight="1" thickBot="1" x14ac:dyDescent="0.3">
      <c r="A50" s="127" t="str">
        <f>IF('[1]Drawer Front Profiles'!$A50&lt;&gt;"",'[1]Drawer Front Profiles'!$A50,"")</f>
        <v>239RP</v>
      </c>
      <c r="B50" s="127" t="str">
        <f>IF('[1]Drawer Front Profiles'!$B50&lt;&gt;"",'[1]Drawer Front Profiles'!$B50,"")</f>
        <v>309-25RP</v>
      </c>
      <c r="C50" s="128" t="str">
        <f>IF(('[1]Drawer Front Profiles'!$D50-0)&gt;=0,"Look B,C,D,F &amp; G","No")</f>
        <v>Look B,C,D,F &amp; G</v>
      </c>
      <c r="D50" s="129" t="str">
        <f>IF(('[1]Drawer Front Profiles'!$D50-0)&gt;=0,"Look B,C,D,F &amp; G","No")</f>
        <v>Look B,C,D,F &amp; G</v>
      </c>
      <c r="E50" s="129" t="str">
        <f>IF(('[1]Drawer Front Profiles'!$D50-2.6439654)&gt;=0,"Look B,C,D,F &amp; G","No")</f>
        <v>Look B,C,D,F &amp; G</v>
      </c>
      <c r="F50" s="129" t="str">
        <f>IF(('[1]Drawer Front Profiles'!$D50-6.5903696)&gt;=0,"Look B,C,D,F &amp; G","No")</f>
        <v>Look B,C,D,F &amp; G</v>
      </c>
      <c r="G50" s="129" t="str">
        <f>IF(('[1]Drawer Front Profiles'!$D50-15.46250146)&gt;=0,"Look C,D &amp; G","No")</f>
        <v>Look C,D &amp; G</v>
      </c>
      <c r="H50" s="129" t="str">
        <f>IF(('[1]Drawer Front Profiles'!$D50-9.34404481)&gt;=0,"Look B,C,D &amp; G","No")</f>
        <v>Look B,C,D &amp; G</v>
      </c>
      <c r="I50" s="129" t="str">
        <f>IF(('[1]Drawer Front Profiles'!$D50-0)&gt;=0,"Look B,C,D,F &amp; G","No")</f>
        <v>Look B,C,D,F &amp; G</v>
      </c>
      <c r="J50" s="129" t="str">
        <f>IF(('[1]Drawer Front Profiles'!$D50-1.99442068)&gt;=0,"Look B,C,D,F &amp; G","No")</f>
        <v>Look B,C,D,F &amp; G</v>
      </c>
      <c r="K50" s="129" t="str">
        <f>IF(('[1]Drawer Front Profiles'!$D50-15.75471398)&gt;=0,"Look C,D &amp; G","No")</f>
        <v>Look C,D &amp; G</v>
      </c>
      <c r="L50" s="129" t="str">
        <f>IF(('[1]Drawer Front Profiles'!$D50-14.02090435)&gt;=0,"Look C,D &amp; G","No")</f>
        <v>Look C,D &amp; G</v>
      </c>
      <c r="M50" s="129" t="str">
        <f>IF(('[1]Drawer Front Profiles'!$D50-18.41250064)&gt;=0,"Look C,D &amp; G","No")</f>
        <v>No</v>
      </c>
      <c r="N50" s="129" t="str">
        <f>IF(('[1]Drawer Front Profiles'!$D50-0)&gt;=0,"Look B,C,D &amp; G","No")</f>
        <v>Look B,C,D &amp; G</v>
      </c>
      <c r="O50" s="129" t="str">
        <f>IF(('[1]Drawer Front Profiles'!$D50-3.04396498)&gt;=0,"Look B,C,D &amp; G","No")</f>
        <v>Look B,C,D &amp; G</v>
      </c>
      <c r="P50" s="129" t="str">
        <f>IF(('[1]Drawer Front Profiles'!$D50-18.64135815)&gt;=0,"Look C,D &amp; G","No")</f>
        <v>No</v>
      </c>
      <c r="Q50" s="129" t="str">
        <f>IF(('[1]Drawer Front Profiles'!$D50-16.84645805)&gt;=0,"Look C,D &amp; G","No")</f>
        <v>Look C,D &amp; G</v>
      </c>
      <c r="R50" s="130" t="str">
        <f>IF(('[1]Drawer Front Profiles'!$D50-15.46250146)&gt;=0,"Look B,C,D &amp; G","No")</f>
        <v>Look B,C,D &amp; G</v>
      </c>
      <c r="S50" s="129" t="str">
        <f>IF(('[1]Drawer Front Profiles'!$D50-27.94954481)&gt;=0,"Look C,D &amp; G","No")</f>
        <v>No</v>
      </c>
      <c r="T50" s="129" t="str">
        <f>IF(('[1]Drawer Front Profiles'!$D50-18.64404399)&gt;=0,"Look C,D &amp; G","No")</f>
        <v>No</v>
      </c>
      <c r="U50" s="130" t="str">
        <f>IF(('[1]Drawer Front Profiles'!$D50-0)&gt;=0,"Look B,C,D &amp; G","No")</f>
        <v>Look B,C,D &amp; G</v>
      </c>
      <c r="V50" s="130" t="str">
        <f>IF(('[1]Drawer Front Profiles'!$D50-8.58589172)&gt;=0,"Look B,C,D &amp; G","No")</f>
        <v>Look B,C,D &amp; G</v>
      </c>
      <c r="W50" s="129" t="str">
        <f>IF(('[1]Drawer Front Profiles'!$D50-0)&gt;=0,"Look B,C,D,F &amp; G","No")</f>
        <v>Look B,C,D,F &amp; G</v>
      </c>
      <c r="X50" s="129" t="str">
        <f>IF(('[1]Drawer Front Profiles'!$D50-2.64403281)&gt;=0,"Look C,D &amp; G","No")</f>
        <v>Look C,D &amp; G</v>
      </c>
      <c r="Y50" s="130" t="str">
        <f>IF(('[1]Drawer Front Profiles'!$D50-9.07032804)&gt;=0,"Look C,D &amp; G","No")</f>
        <v>Look C,D &amp; G</v>
      </c>
      <c r="Z50" s="130" t="str">
        <f>IF(('[1]Drawer Front Profiles'!$D50-15.46250146)&gt;=0,"Look C,D &amp; G","No")</f>
        <v>Look C,D &amp; G</v>
      </c>
      <c r="AA50" s="130" t="str">
        <f>IF(('[1]Drawer Front Profiles'!$D50-15.69403715)&gt;=0,"Look B,C,D &amp; G","No")</f>
        <v>Look B,C,D &amp; G</v>
      </c>
      <c r="AB50" s="130" t="str">
        <f>IF(('[1]Drawer Front Profiles'!$D50-9.07032804)&gt;=0,"Look B,C,D,F &amp; G","No")</f>
        <v>Look B,C,D,F &amp; G</v>
      </c>
      <c r="AC50" s="129" t="str">
        <f>IF(('[1]Drawer Front Profiles'!$D50-14.02090435)&gt;=0,"Look B,C,D &amp; G","No")</f>
        <v>Look B,C,D &amp; G</v>
      </c>
      <c r="AD50" s="131" t="str">
        <f>IF(('[1]Drawer Front Profiles'!$D50-0)&gt;=0,"Look B,C,D,F &amp; G","No")</f>
        <v>Look B,C,D,F &amp; G</v>
      </c>
      <c r="AE50" s="129" t="str">
        <f>IF(('[1]Drawer Front Profiles'!$D50-6.35954126)&gt;=0,"Look B,C,D &amp; G","No")</f>
        <v>Look B,C,D &amp; G</v>
      </c>
      <c r="AF50" s="131" t="str">
        <f>IF(('[1]Drawer Front Profiles'!$D50-19.68205639)&gt;=0,"Look B,C,D,F &amp; G","No")</f>
        <v>No</v>
      </c>
      <c r="AG50" s="131" t="str">
        <f>IF(('[1]Drawer Front Profiles'!$D50-15.69404481)&gt;=0,"Look B,C,D,F &amp; G","No")</f>
        <v>Look B,C,D,F &amp; G</v>
      </c>
      <c r="AH50" s="131" t="str">
        <f>IF(('[1]Drawer Front Profiles'!$D50-0)&gt;=0,"Look B,C,D,F &amp; G","No")</f>
        <v>Look B,C,D,F &amp; G</v>
      </c>
      <c r="AI50" s="131" t="str">
        <f>IF(('[1]Drawer Front Profiles'!$D50-18.63750146)&gt;=0,"Look B,C,D,F &amp; G","No")</f>
        <v>No</v>
      </c>
      <c r="AJ50" s="131" t="str">
        <f>IF(('[1]Drawer Front Profiles'!$D50-7.75654335)&gt;=0,"Look B,C,D,F &amp; G","No")</f>
        <v>Look B,C,D,F &amp; G</v>
      </c>
      <c r="AK50" s="131" t="str">
        <f>IF(('[1]Drawer Front Profiles'!$D50-12.2875)&gt;=0,"Look B,C,D,F &amp; G","No")</f>
        <v>Look B,C,D,F &amp; G</v>
      </c>
      <c r="AL50" s="131" t="str">
        <f>IF(('[1]Drawer Front Profiles'!$D50-2.64403281)&gt;=0,"Look B,C,D,F &amp; G","No")</f>
        <v>Look B,C,D,F &amp; G</v>
      </c>
      <c r="AM50" s="131" t="str">
        <f>IF(('[1]Drawer Front Profiles'!$D50-0)&gt;=0,"Look B,C,D,F &amp; G","No")</f>
        <v>Look B,C,D,F &amp; G</v>
      </c>
      <c r="AN50" s="131" t="str">
        <f>IF(('[1]Drawer Front Profiles'!$D50-0)&gt;=0,"Look B,C,D,F &amp; G","No")</f>
        <v>Look B,C,D,F &amp; G</v>
      </c>
      <c r="AO50" s="131" t="str">
        <f>IF(('[1]Drawer Front Profiles'!$D50-2.64403281)&gt;=0,"Look B,C,D,F &amp; G","No")</f>
        <v>Look B,C,D,F &amp; G</v>
      </c>
      <c r="AP50" s="131" t="str">
        <f>IF(('[1]Drawer Front Profiles'!$D50-6.5903696)&gt;=0,"Look B,C,D,F &amp; G","No")</f>
        <v>Look B,C,D,F &amp; G</v>
      </c>
      <c r="AQ50" s="131" t="str">
        <f>IF(('[1]Drawer Front Profiles'!$D50-0)&gt;=0,"Look B,C,D,F &amp; G","No")</f>
        <v>Look B,C,D,F &amp; G</v>
      </c>
      <c r="AR50" s="131" t="str">
        <f>IF(('[1]Drawer Front Profiles'!$D50-1.99442068)&gt;=0,"Look B,C,D,F &amp; G","No")</f>
        <v>Look B,C,D,F &amp; G</v>
      </c>
      <c r="AS50" s="131" t="str">
        <f>IF(('[1]Drawer Front Profiles'!$D50-0)&gt;=0,"Look B,C,D,F &amp; G","No")</f>
        <v>Look B,C,D,F &amp; G</v>
      </c>
      <c r="AT50" s="131" t="str">
        <f>IF(('[1]Drawer Front Profiles'!$D50-9.07032804)&gt;=0,"Look B,C,D,F &amp; G","No")</f>
        <v>Look B,C,D,F &amp; G</v>
      </c>
      <c r="AU50" s="131" t="str">
        <f>IF(('[1]Drawer Front Profiles'!$D50-0)&gt;=0,"Look B,C,D,F &amp; G","No")</f>
        <v>Look B,C,D,F &amp; G</v>
      </c>
      <c r="AV50" s="131" t="str">
        <f>IF(('[1]Drawer Front Profiles'!$D50-0)&gt;=0,"Look B,C,D,F &amp; G","No")</f>
        <v>Look B,C,D,F &amp; G</v>
      </c>
      <c r="AW50" s="131" t="str">
        <f>IF(('[1]Drawer Front Profiles'!$D50-18.86904481)&gt;=0,"Look B,C,D,F &amp; G","No")</f>
        <v>No</v>
      </c>
      <c r="AX50" s="131" t="str">
        <f>IF(('[1]Drawer Front Profiles'!$D50-7.75654335)&gt;=0,"Look B,C,D,F &amp; G","No")</f>
        <v>Look B,C,D,F &amp; G</v>
      </c>
      <c r="AY50" s="131" t="str">
        <f>IF(('[1]Drawer Front Profiles'!$D50-17.28154481)&gt;=0,"Look B,C,D,F &amp; G","No")</f>
        <v>No</v>
      </c>
      <c r="AZ50" s="131" t="str">
        <f>IF(('[1]Drawer Front Profiles'!$D50-18.6375)&gt;=0,"Look B,C,D,F &amp; G","No")</f>
        <v>No</v>
      </c>
      <c r="BA50" s="131" t="str">
        <f>IF(('[1]Drawer Front Profiles'!$D50-9.34404)&gt;=0,"Look B,C,D,F &amp; G","No")</f>
        <v>Look B,C,D,F &amp; G</v>
      </c>
      <c r="BB50" s="131" t="str">
        <f>IF(('[1]Drawer Front Profiles'!$D50-28.1625)&gt;=0,"Look B,C,D,F &amp; G","No")</f>
        <v>No</v>
      </c>
      <c r="BC50" s="131" t="str">
        <f>IF(('[1]Drawer Front Profiles'!$D50-0)&gt;=0,"Look B,C,D,F &amp; G","No")</f>
        <v>Look B,C,D,F &amp; G</v>
      </c>
      <c r="BD50" s="131" t="str">
        <f>IF(('[1]Drawer Front Profiles'!$D50-21.81250146)&gt;=0,"Look B,C,D,F &amp; G","No")</f>
        <v>No</v>
      </c>
      <c r="BE50" s="131" t="str">
        <f>IF(('[1]Drawer Front Profiles'!$D50-9.1352216)&gt;=0,"Look B,C,D,F &amp; G","No")</f>
        <v>Look B,C,D,F &amp; G</v>
      </c>
      <c r="BF50" s="131" t="str">
        <f>IF(('[1]Drawer Front Profiles'!$D50-9.1352216)&gt;=0,"Look B,C,D,F &amp; G","No")</f>
        <v>Look B,C,D,F &amp; G</v>
      </c>
      <c r="BG50" s="131" t="str">
        <f>IF(('[1]Drawer Front Profiles'!$D50-21.81250292)&gt;=0,"Look B,C,D,F &amp; G","No")</f>
        <v>No</v>
      </c>
      <c r="BH50" s="131" t="str">
        <f>IF(('[1]Drawer Front Profiles'!$D50-21.81252021)&gt;=0,"Look B,C,D,F &amp; G","No")</f>
        <v>No</v>
      </c>
      <c r="BI50" s="131" t="str">
        <f>IF(('[1]Drawer Front Profiles'!$D50-7.525)&gt;=0,"Look B,C,D,F &amp; G","No")</f>
        <v>Look B,C,D,F &amp; G</v>
      </c>
    </row>
    <row r="51" spans="1:61" ht="15.75" customHeight="1" thickBot="1" x14ac:dyDescent="0.3">
      <c r="A51" s="127" t="str">
        <f>IF('[1]Drawer Front Profiles'!$A51&lt;&gt;"",'[1]Drawer Front Profiles'!$A51,"")</f>
        <v>238RP</v>
      </c>
      <c r="B51" s="127" t="str">
        <f>IF('[1]Drawer Front Profiles'!$B51&lt;&gt;"",'[1]Drawer Front Profiles'!$B51,"")</f>
        <v>309-32RP</v>
      </c>
      <c r="C51" s="128" t="str">
        <f>IF(('[1]Drawer Front Profiles'!$D51-0)&gt;=0,"Look B,C,D,F &amp; G","No")</f>
        <v>Look B,C,D,F &amp; G</v>
      </c>
      <c r="D51" s="129" t="str">
        <f>IF(('[1]Drawer Front Profiles'!$D51-0)&gt;=0,"Look B,C,D,F &amp; G","No")</f>
        <v>Look B,C,D,F &amp; G</v>
      </c>
      <c r="E51" s="129" t="str">
        <f>IF(('[1]Drawer Front Profiles'!$D51-2.6439654)&gt;=0,"Look B,C,D,F &amp; G","No")</f>
        <v>Look B,C,D,F &amp; G</v>
      </c>
      <c r="F51" s="129" t="str">
        <f>IF(('[1]Drawer Front Profiles'!$D51-6.5903696)&gt;=0,"Look B,C,D,F &amp; G","No")</f>
        <v>Look B,C,D,F &amp; G</v>
      </c>
      <c r="G51" s="129" t="str">
        <f>IF(('[1]Drawer Front Profiles'!$D51-15.46250146)&gt;=0,"Look C,D &amp; G","No")</f>
        <v>Look C,D &amp; G</v>
      </c>
      <c r="H51" s="129" t="str">
        <f>IF(('[1]Drawer Front Profiles'!$D51-9.34404481)&gt;=0,"Look B,C,D &amp; G","No")</f>
        <v>Look B,C,D &amp; G</v>
      </c>
      <c r="I51" s="129" t="str">
        <f>IF(('[1]Drawer Front Profiles'!$D51-0)&gt;=0,"Look B,C,D,F &amp; G","No")</f>
        <v>Look B,C,D,F &amp; G</v>
      </c>
      <c r="J51" s="129" t="str">
        <f>IF(('[1]Drawer Front Profiles'!$D51-1.99442068)&gt;=0,"Look B,C,D,F &amp; G","No")</f>
        <v>Look B,C,D,F &amp; G</v>
      </c>
      <c r="K51" s="129" t="str">
        <f>IF(('[1]Drawer Front Profiles'!$D51-15.75471398)&gt;=0,"Look C,D &amp; G","No")</f>
        <v>Look C,D &amp; G</v>
      </c>
      <c r="L51" s="129" t="str">
        <f>IF(('[1]Drawer Front Profiles'!$D51-14.02090435)&gt;=0,"Look C,D &amp; G","No")</f>
        <v>Look C,D &amp; G</v>
      </c>
      <c r="M51" s="129" t="str">
        <f>IF(('[1]Drawer Front Profiles'!$D51-18.41250064)&gt;=0,"Look C,D &amp; G","No")</f>
        <v>Look C,D &amp; G</v>
      </c>
      <c r="N51" s="129" t="str">
        <f>IF(('[1]Drawer Front Profiles'!$D51-0)&gt;=0,"Look B,C,D &amp; G","No")</f>
        <v>Look B,C,D &amp; G</v>
      </c>
      <c r="O51" s="129" t="str">
        <f>IF(('[1]Drawer Front Profiles'!$D51-3.04396498)&gt;=0,"Look B,C,D &amp; G","No")</f>
        <v>Look B,C,D &amp; G</v>
      </c>
      <c r="P51" s="129" t="str">
        <f>IF(('[1]Drawer Front Profiles'!$D51-18.64135815)&gt;=0,"Look C,D &amp; G","No")</f>
        <v>Look C,D &amp; G</v>
      </c>
      <c r="Q51" s="129" t="str">
        <f>IF(('[1]Drawer Front Profiles'!$D51-16.84645805)&gt;=0,"Look C,D &amp; G","No")</f>
        <v>Look C,D &amp; G</v>
      </c>
      <c r="R51" s="130" t="str">
        <f>IF(('[1]Drawer Front Profiles'!$D51-15.46250146)&gt;=0,"Look B,C,D &amp; G","No")</f>
        <v>Look B,C,D &amp; G</v>
      </c>
      <c r="S51" s="129" t="str">
        <f>IF(('[1]Drawer Front Profiles'!$D51-27.94954481)&gt;=0,"Look C,D &amp; G","No")</f>
        <v>No</v>
      </c>
      <c r="T51" s="129" t="str">
        <f>IF(('[1]Drawer Front Profiles'!$D51-18.64404399)&gt;=0,"Look C,D &amp; G","No")</f>
        <v>Look C,D &amp; G</v>
      </c>
      <c r="U51" s="130" t="str">
        <f>IF(('[1]Drawer Front Profiles'!$D51-0)&gt;=0,"Look B,C,D &amp; G","No")</f>
        <v>Look B,C,D &amp; G</v>
      </c>
      <c r="V51" s="130" t="str">
        <f>IF(('[1]Drawer Front Profiles'!$D51-8.58589172)&gt;=0,"Look B,C,D &amp; G","No")</f>
        <v>Look B,C,D &amp; G</v>
      </c>
      <c r="W51" s="129" t="str">
        <f>IF(('[1]Drawer Front Profiles'!$D51-0)&gt;=0,"Look B,C,D,F &amp; G","No")</f>
        <v>Look B,C,D,F &amp; G</v>
      </c>
      <c r="X51" s="129" t="str">
        <f>IF(('[1]Drawer Front Profiles'!$D51-2.64403281)&gt;=0,"Look C,D &amp; G","No")</f>
        <v>Look C,D &amp; G</v>
      </c>
      <c r="Y51" s="130" t="str">
        <f>IF(('[1]Drawer Front Profiles'!$D51-9.07032804)&gt;=0,"Look C,D &amp; G","No")</f>
        <v>Look C,D &amp; G</v>
      </c>
      <c r="Z51" s="130" t="str">
        <f>IF(('[1]Drawer Front Profiles'!$D51-15.46250146)&gt;=0,"Look C,D &amp; G","No")</f>
        <v>Look C,D &amp; G</v>
      </c>
      <c r="AA51" s="130" t="str">
        <f>IF(('[1]Drawer Front Profiles'!$D51-15.69403715)&gt;=0,"Look B,C,D &amp; G","No")</f>
        <v>Look B,C,D &amp; G</v>
      </c>
      <c r="AB51" s="130" t="str">
        <f>IF(('[1]Drawer Front Profiles'!$D51-9.07032804)&gt;=0,"Look B,C,D,F &amp; G","No")</f>
        <v>Look B,C,D,F &amp; G</v>
      </c>
      <c r="AC51" s="129" t="str">
        <f>IF(('[1]Drawer Front Profiles'!$D51-14.02090435)&gt;=0,"Look B,C,D &amp; G","No")</f>
        <v>Look B,C,D &amp; G</v>
      </c>
      <c r="AD51" s="131" t="str">
        <f>IF(('[1]Drawer Front Profiles'!$D51-0)&gt;=0,"Look B,C,D,F &amp; G","No")</f>
        <v>Look B,C,D,F &amp; G</v>
      </c>
      <c r="AE51" s="129" t="str">
        <f>IF(('[1]Drawer Front Profiles'!$D51-6.35954126)&gt;=0,"Look B,C,D &amp; G","No")</f>
        <v>Look B,C,D &amp; G</v>
      </c>
      <c r="AF51" s="131" t="str">
        <f>IF(('[1]Drawer Front Profiles'!$D51-19.68205639)&gt;=0,"Look B,C,D,F &amp; G","No")</f>
        <v>Look B,C,D,F &amp; G</v>
      </c>
      <c r="AG51" s="131" t="str">
        <f>IF(('[1]Drawer Front Profiles'!$D51-15.69404481)&gt;=0,"Look B,C,D,F &amp; G","No")</f>
        <v>Look B,C,D,F &amp; G</v>
      </c>
      <c r="AH51" s="131" t="str">
        <f>IF(('[1]Drawer Front Profiles'!$D51-0)&gt;=0,"Look B,C,D,F &amp; G","No")</f>
        <v>Look B,C,D,F &amp; G</v>
      </c>
      <c r="AI51" s="131" t="str">
        <f>IF(('[1]Drawer Front Profiles'!$D51-18.63750146)&gt;=0,"Look B,C,D,F &amp; G","No")</f>
        <v>Look B,C,D,F &amp; G</v>
      </c>
      <c r="AJ51" s="131" t="str">
        <f>IF(('[1]Drawer Front Profiles'!$D51-7.75654335)&gt;=0,"Look B,C,D,F &amp; G","No")</f>
        <v>Look B,C,D,F &amp; G</v>
      </c>
      <c r="AK51" s="131" t="str">
        <f>IF(('[1]Drawer Front Profiles'!$D51-12.2875)&gt;=0,"Look B,C,D,F &amp; G","No")</f>
        <v>Look B,C,D,F &amp; G</v>
      </c>
      <c r="AL51" s="131" t="str">
        <f>IF(('[1]Drawer Front Profiles'!$D51-2.64403281)&gt;=0,"Look B,C,D,F &amp; G","No")</f>
        <v>Look B,C,D,F &amp; G</v>
      </c>
      <c r="AM51" s="131" t="str">
        <f>IF(('[1]Drawer Front Profiles'!$D51-0)&gt;=0,"Look B,C,D,F &amp; G","No")</f>
        <v>Look B,C,D,F &amp; G</v>
      </c>
      <c r="AN51" s="131" t="str">
        <f>IF(('[1]Drawer Front Profiles'!$D51-0)&gt;=0,"Look B,C,D,F &amp; G","No")</f>
        <v>Look B,C,D,F &amp; G</v>
      </c>
      <c r="AO51" s="131" t="str">
        <f>IF(('[1]Drawer Front Profiles'!$D51-2.64403281)&gt;=0,"Look B,C,D,F &amp; G","No")</f>
        <v>Look B,C,D,F &amp; G</v>
      </c>
      <c r="AP51" s="131" t="str">
        <f>IF(('[1]Drawer Front Profiles'!$D51-6.5903696)&gt;=0,"Look B,C,D,F &amp; G","No")</f>
        <v>Look B,C,D,F &amp; G</v>
      </c>
      <c r="AQ51" s="131" t="str">
        <f>IF(('[1]Drawer Front Profiles'!$D51-0)&gt;=0,"Look B,C,D,F &amp; G","No")</f>
        <v>Look B,C,D,F &amp; G</v>
      </c>
      <c r="AR51" s="131" t="str">
        <f>IF(('[1]Drawer Front Profiles'!$D51-1.99442068)&gt;=0,"Look B,C,D,F &amp; G","No")</f>
        <v>Look B,C,D,F &amp; G</v>
      </c>
      <c r="AS51" s="131" t="str">
        <f>IF(('[1]Drawer Front Profiles'!$D51-0)&gt;=0,"Look B,C,D,F &amp; G","No")</f>
        <v>Look B,C,D,F &amp; G</v>
      </c>
      <c r="AT51" s="131" t="str">
        <f>IF(('[1]Drawer Front Profiles'!$D51-9.07032804)&gt;=0,"Look B,C,D,F &amp; G","No")</f>
        <v>Look B,C,D,F &amp; G</v>
      </c>
      <c r="AU51" s="131" t="str">
        <f>IF(('[1]Drawer Front Profiles'!$D51-0)&gt;=0,"Look B,C,D,F &amp; G","No")</f>
        <v>Look B,C,D,F &amp; G</v>
      </c>
      <c r="AV51" s="131" t="str">
        <f>IF(('[1]Drawer Front Profiles'!$D51-0)&gt;=0,"Look B,C,D,F &amp; G","No")</f>
        <v>Look B,C,D,F &amp; G</v>
      </c>
      <c r="AW51" s="131" t="str">
        <f>IF(('[1]Drawer Front Profiles'!$D51-18.86904481)&gt;=0,"Look B,C,D,F &amp; G","No")</f>
        <v>Look B,C,D,F &amp; G</v>
      </c>
      <c r="AX51" s="131" t="str">
        <f>IF(('[1]Drawer Front Profiles'!$D51-7.75654335)&gt;=0,"Look B,C,D,F &amp; G","No")</f>
        <v>Look B,C,D,F &amp; G</v>
      </c>
      <c r="AY51" s="131" t="str">
        <f>IF(('[1]Drawer Front Profiles'!$D51-17.28154481)&gt;=0,"Look B,C,D,F &amp; G","No")</f>
        <v>Look B,C,D,F &amp; G</v>
      </c>
      <c r="AZ51" s="131" t="str">
        <f>IF(('[1]Drawer Front Profiles'!$D51-18.6375)&gt;=0,"Look B,C,D,F &amp; G","No")</f>
        <v>Look B,C,D,F &amp; G</v>
      </c>
      <c r="BA51" s="131" t="str">
        <f>IF(('[1]Drawer Front Profiles'!$D51-9.34404)&gt;=0,"Look B,C,D,F &amp; G","No")</f>
        <v>Look B,C,D,F &amp; G</v>
      </c>
      <c r="BB51" s="131" t="str">
        <f>IF(('[1]Drawer Front Profiles'!$D51-28.1625)&gt;=0,"Look B,C,D,F &amp; G","No")</f>
        <v>No</v>
      </c>
      <c r="BC51" s="131" t="str">
        <f>IF(('[1]Drawer Front Profiles'!$D51-0)&gt;=0,"Look B,C,D,F &amp; G","No")</f>
        <v>Look B,C,D,F &amp; G</v>
      </c>
      <c r="BD51" s="131" t="str">
        <f>IF(('[1]Drawer Front Profiles'!$D51-21.81250146)&gt;=0,"Look B,C,D,F &amp; G","No")</f>
        <v>Look B,C,D,F &amp; G</v>
      </c>
      <c r="BE51" s="131" t="str">
        <f>IF(('[1]Drawer Front Profiles'!$D51-9.1352216)&gt;=0,"Look B,C,D,F &amp; G","No")</f>
        <v>Look B,C,D,F &amp; G</v>
      </c>
      <c r="BF51" s="131" t="str">
        <f>IF(('[1]Drawer Front Profiles'!$D51-9.1352216)&gt;=0,"Look B,C,D,F &amp; G","No")</f>
        <v>Look B,C,D,F &amp; G</v>
      </c>
      <c r="BG51" s="131" t="str">
        <f>IF(('[1]Drawer Front Profiles'!$D51-21.81250292)&gt;=0,"Look B,C,D,F &amp; G","No")</f>
        <v>Look B,C,D,F &amp; G</v>
      </c>
      <c r="BH51" s="131" t="str">
        <f>IF(('[1]Drawer Front Profiles'!$D51-21.81252021)&gt;=0,"Look B,C,D,F &amp; G","No")</f>
        <v>Look B,C,D,F &amp; G</v>
      </c>
      <c r="BI51" s="131" t="str">
        <f>IF(('[1]Drawer Front Profiles'!$D51-7.525)&gt;=0,"Look B,C,D,F &amp; G","No")</f>
        <v>Look B,C,D,F &amp; G</v>
      </c>
    </row>
    <row r="52" spans="1:61" ht="15.75" customHeight="1" thickBot="1" x14ac:dyDescent="0.3">
      <c r="A52" s="127" t="str">
        <f>IF('[1]Drawer Front Profiles'!$A52&lt;&gt;"",'[1]Drawer Front Profiles'!$A52,"")</f>
        <v>271RP</v>
      </c>
      <c r="B52" s="127" t="str">
        <f>IF('[1]Drawer Front Profiles'!$B52&lt;&gt;"",'[1]Drawer Front Profiles'!$B52,"")</f>
        <v>310-25RP</v>
      </c>
      <c r="C52" s="128" t="str">
        <f>IF(('[1]Drawer Front Profiles'!$D52-0)&gt;=0,"Look B,C,D,F &amp; G","No")</f>
        <v>Look B,C,D,F &amp; G</v>
      </c>
      <c r="D52" s="129" t="str">
        <f>IF(('[1]Drawer Front Profiles'!$D52-0)&gt;=0,"Look B,C,D,F &amp; G","No")</f>
        <v>Look B,C,D,F &amp; G</v>
      </c>
      <c r="E52" s="129" t="str">
        <f>IF(('[1]Drawer Front Profiles'!$D52-2.6439654)&gt;=0,"Look B,C,D,F &amp; G","No")</f>
        <v>Look B,C,D,F &amp; G</v>
      </c>
      <c r="F52" s="129" t="str">
        <f>IF(('[1]Drawer Front Profiles'!$D52-6.5903696)&gt;=0,"Look B,C,D,F &amp; G","No")</f>
        <v>No</v>
      </c>
      <c r="G52" s="129" t="str">
        <f>IF(('[1]Drawer Front Profiles'!$D52-15.46250146)&gt;=0,"Look C,D &amp; G","No")</f>
        <v>No</v>
      </c>
      <c r="H52" s="129" t="str">
        <f>IF(('[1]Drawer Front Profiles'!$D52-9.34404481)&gt;=0,"Look B,C,D &amp; G","No")</f>
        <v>No</v>
      </c>
      <c r="I52" s="129" t="str">
        <f>IF(('[1]Drawer Front Profiles'!$D52-0)&gt;=0,"Look B,C,D,F &amp; G","No")</f>
        <v>Look B,C,D,F &amp; G</v>
      </c>
      <c r="J52" s="129" t="str">
        <f>IF(('[1]Drawer Front Profiles'!$D52-1.99442068)&gt;=0,"Look B,C,D,F &amp; G","No")</f>
        <v>Look B,C,D,F &amp; G</v>
      </c>
      <c r="K52" s="129" t="str">
        <f>IF(('[1]Drawer Front Profiles'!$D52-15.75471398)&gt;=0,"Look C,D &amp; G","No")</f>
        <v>No</v>
      </c>
      <c r="L52" s="129" t="str">
        <f>IF(('[1]Drawer Front Profiles'!$D52-14.02090435)&gt;=0,"Look C,D &amp; G","No")</f>
        <v>No</v>
      </c>
      <c r="M52" s="129" t="str">
        <f>IF(('[1]Drawer Front Profiles'!$D52-18.41250064)&gt;=0,"Look C,D &amp; G","No")</f>
        <v>No</v>
      </c>
      <c r="N52" s="129" t="str">
        <f>IF(('[1]Drawer Front Profiles'!$D52-0)&gt;=0,"Look B,C,D &amp; G","No")</f>
        <v>Look B,C,D &amp; G</v>
      </c>
      <c r="O52" s="129" t="str">
        <f>IF(('[1]Drawer Front Profiles'!$D52-3.04396498)&gt;=0,"Look B,C,D &amp; G","No")</f>
        <v>Look B,C,D &amp; G</v>
      </c>
      <c r="P52" s="129" t="str">
        <f>IF(('[1]Drawer Front Profiles'!$D52-18.64135815)&gt;=0,"Look C,D &amp; G","No")</f>
        <v>No</v>
      </c>
      <c r="Q52" s="129" t="str">
        <f>IF(('[1]Drawer Front Profiles'!$D52-16.84645805)&gt;=0,"Look C,D &amp; G","No")</f>
        <v>No</v>
      </c>
      <c r="R52" s="130" t="str">
        <f>IF(('[1]Drawer Front Profiles'!$D52-15.46250146)&gt;=0,"Look B,C,D &amp; G","No")</f>
        <v>No</v>
      </c>
      <c r="S52" s="129" t="str">
        <f>IF(('[1]Drawer Front Profiles'!$D52-27.94954481)&gt;=0,"Look C,D &amp; G","No")</f>
        <v>No</v>
      </c>
      <c r="T52" s="129" t="str">
        <f>IF(('[1]Drawer Front Profiles'!$D52-18.64404399)&gt;=0,"Look C,D &amp; G","No")</f>
        <v>No</v>
      </c>
      <c r="U52" s="130" t="str">
        <f>IF(('[1]Drawer Front Profiles'!$D52-0)&gt;=0,"Look B,C,D &amp; G","No")</f>
        <v>Look B,C,D &amp; G</v>
      </c>
      <c r="V52" s="130" t="str">
        <f>IF(('[1]Drawer Front Profiles'!$D52-8.58589172)&gt;=0,"Look B,C,D &amp; G","No")</f>
        <v>No</v>
      </c>
      <c r="W52" s="129" t="str">
        <f>IF(('[1]Drawer Front Profiles'!$D52-0)&gt;=0,"Look B,C,D,F &amp; G","No")</f>
        <v>Look B,C,D,F &amp; G</v>
      </c>
      <c r="X52" s="129" t="str">
        <f>IF(('[1]Drawer Front Profiles'!$D52-2.64403281)&gt;=0,"Look C,D &amp; G","No")</f>
        <v>Look C,D &amp; G</v>
      </c>
      <c r="Y52" s="130" t="str">
        <f>IF(('[1]Drawer Front Profiles'!$D52-9.07032804)&gt;=0,"Look C,D &amp; G","No")</f>
        <v>No</v>
      </c>
      <c r="Z52" s="130" t="str">
        <f>IF(('[1]Drawer Front Profiles'!$D52-15.46250146)&gt;=0,"Look C,D &amp; G","No")</f>
        <v>No</v>
      </c>
      <c r="AA52" s="130" t="str">
        <f>IF(('[1]Drawer Front Profiles'!$D52-15.69403715)&gt;=0,"Look B,C,D &amp; G","No")</f>
        <v>No</v>
      </c>
      <c r="AB52" s="130" t="str">
        <f>IF(('[1]Drawer Front Profiles'!$D52-9.07032804)&gt;=0,"Look B,C,D,F &amp; G","No")</f>
        <v>No</v>
      </c>
      <c r="AC52" s="129" t="str">
        <f>IF(('[1]Drawer Front Profiles'!$D52-14.02090435)&gt;=0,"Look B,C,D &amp; G","No")</f>
        <v>No</v>
      </c>
      <c r="AD52" s="131" t="str">
        <f>IF(('[1]Drawer Front Profiles'!$D52-0)&gt;=0,"Look B,C,D,F &amp; G","No")</f>
        <v>Look B,C,D,F &amp; G</v>
      </c>
      <c r="AE52" s="129" t="str">
        <f>IF(('[1]Drawer Front Profiles'!$D52-6.35954126)&gt;=0,"Look B,C,D &amp; G","No")</f>
        <v>No</v>
      </c>
      <c r="AF52" s="131" t="str">
        <f>IF(('[1]Drawer Front Profiles'!$D52-19.68205639)&gt;=0,"Look B,C,D,F &amp; G","No")</f>
        <v>No</v>
      </c>
      <c r="AG52" s="131" t="str">
        <f>IF(('[1]Drawer Front Profiles'!$D52-15.69404481)&gt;=0,"Look B,C,D,F &amp; G","No")</f>
        <v>No</v>
      </c>
      <c r="AH52" s="131" t="str">
        <f>IF(('[1]Drawer Front Profiles'!$D52-0)&gt;=0,"Look B,C,D,F &amp; G","No")</f>
        <v>Look B,C,D,F &amp; G</v>
      </c>
      <c r="AI52" s="131" t="str">
        <f>IF(('[1]Drawer Front Profiles'!$D52-18.63750146)&gt;=0,"Look B,C,D,F &amp; G","No")</f>
        <v>No</v>
      </c>
      <c r="AJ52" s="131" t="str">
        <f>IF(('[1]Drawer Front Profiles'!$D52-7.75654335)&gt;=0,"Look B,C,D,F &amp; G","No")</f>
        <v>No</v>
      </c>
      <c r="AK52" s="131" t="str">
        <f>IF(('[1]Drawer Front Profiles'!$D52-12.2875)&gt;=0,"Look B,C,D,F &amp; G","No")</f>
        <v>No</v>
      </c>
      <c r="AL52" s="131" t="str">
        <f>IF(('[1]Drawer Front Profiles'!$D52-2.64403281)&gt;=0,"Look B,C,D,F &amp; G","No")</f>
        <v>Look B,C,D,F &amp; G</v>
      </c>
      <c r="AM52" s="131" t="str">
        <f>IF(('[1]Drawer Front Profiles'!$D52-0)&gt;=0,"Look B,C,D,F &amp; G","No")</f>
        <v>Look B,C,D,F &amp; G</v>
      </c>
      <c r="AN52" s="131" t="str">
        <f>IF(('[1]Drawer Front Profiles'!$D52-0)&gt;=0,"Look B,C,D,F &amp; G","No")</f>
        <v>Look B,C,D,F &amp; G</v>
      </c>
      <c r="AO52" s="131" t="str">
        <f>IF(('[1]Drawer Front Profiles'!$D52-2.64403281)&gt;=0,"Look B,C,D,F &amp; G","No")</f>
        <v>Look B,C,D,F &amp; G</v>
      </c>
      <c r="AP52" s="131" t="str">
        <f>IF(('[1]Drawer Front Profiles'!$D52-6.5903696)&gt;=0,"Look B,C,D,F &amp; G","No")</f>
        <v>No</v>
      </c>
      <c r="AQ52" s="131" t="str">
        <f>IF(('[1]Drawer Front Profiles'!$D52-0)&gt;=0,"Look B,C,D,F &amp; G","No")</f>
        <v>Look B,C,D,F &amp; G</v>
      </c>
      <c r="AR52" s="131" t="str">
        <f>IF(('[1]Drawer Front Profiles'!$D52-1.99442068)&gt;=0,"Look B,C,D,F &amp; G","No")</f>
        <v>Look B,C,D,F &amp; G</v>
      </c>
      <c r="AS52" s="131" t="str">
        <f>IF(('[1]Drawer Front Profiles'!$D52-0)&gt;=0,"Look B,C,D,F &amp; G","No")</f>
        <v>Look B,C,D,F &amp; G</v>
      </c>
      <c r="AT52" s="131" t="str">
        <f>IF(('[1]Drawer Front Profiles'!$D52-9.07032804)&gt;=0,"Look B,C,D,F &amp; G","No")</f>
        <v>No</v>
      </c>
      <c r="AU52" s="131" t="str">
        <f>IF(('[1]Drawer Front Profiles'!$D52-0)&gt;=0,"Look B,C,D,F &amp; G","No")</f>
        <v>Look B,C,D,F &amp; G</v>
      </c>
      <c r="AV52" s="131" t="str">
        <f>IF(('[1]Drawer Front Profiles'!$D52-0)&gt;=0,"Look B,C,D,F &amp; G","No")</f>
        <v>Look B,C,D,F &amp; G</v>
      </c>
      <c r="AW52" s="131" t="str">
        <f>IF(('[1]Drawer Front Profiles'!$D52-18.86904481)&gt;=0,"Look B,C,D,F &amp; G","No")</f>
        <v>No</v>
      </c>
      <c r="AX52" s="131" t="str">
        <f>IF(('[1]Drawer Front Profiles'!$D52-7.75654335)&gt;=0,"Look B,C,D,F &amp; G","No")</f>
        <v>No</v>
      </c>
      <c r="AY52" s="131" t="str">
        <f>IF(('[1]Drawer Front Profiles'!$D52-17.28154481)&gt;=0,"Look B,C,D,F &amp; G","No")</f>
        <v>No</v>
      </c>
      <c r="AZ52" s="131" t="str">
        <f>IF(('[1]Drawer Front Profiles'!$D52-18.6375)&gt;=0,"Look B,C,D,F &amp; G","No")</f>
        <v>No</v>
      </c>
      <c r="BA52" s="131" t="str">
        <f>IF(('[1]Drawer Front Profiles'!$D52-9.34404)&gt;=0,"Look B,C,D,F &amp; G","No")</f>
        <v>No</v>
      </c>
      <c r="BB52" s="131" t="str">
        <f>IF(('[1]Drawer Front Profiles'!$D52-28.1625)&gt;=0,"Look B,C,D,F &amp; G","No")</f>
        <v>No</v>
      </c>
      <c r="BC52" s="131" t="str">
        <f>IF(('[1]Drawer Front Profiles'!$D52-0)&gt;=0,"Look B,C,D,F &amp; G","No")</f>
        <v>Look B,C,D,F &amp; G</v>
      </c>
      <c r="BD52" s="131" t="str">
        <f>IF(('[1]Drawer Front Profiles'!$D52-21.81250146)&gt;=0,"Look B,C,D,F &amp; G","No")</f>
        <v>No</v>
      </c>
      <c r="BE52" s="131" t="str">
        <f>IF(('[1]Drawer Front Profiles'!$D52-9.1352216)&gt;=0,"Look B,C,D,F &amp; G","No")</f>
        <v>No</v>
      </c>
      <c r="BF52" s="131" t="str">
        <f>IF(('[1]Drawer Front Profiles'!$D52-9.1352216)&gt;=0,"Look B,C,D,F &amp; G","No")</f>
        <v>No</v>
      </c>
      <c r="BG52" s="131" t="str">
        <f>IF(('[1]Drawer Front Profiles'!$D52-21.81250292)&gt;=0,"Look B,C,D,F &amp; G","No")</f>
        <v>No</v>
      </c>
      <c r="BH52" s="131" t="str">
        <f>IF(('[1]Drawer Front Profiles'!$D52-21.81252021)&gt;=0,"Look B,C,D,F &amp; G","No")</f>
        <v>No</v>
      </c>
      <c r="BI52" s="131" t="str">
        <f>IF(('[1]Drawer Front Profiles'!$D52-7.525)&gt;=0,"Look B,C,D,F &amp; G","No")</f>
        <v>No</v>
      </c>
    </row>
    <row r="53" spans="1:61" ht="15.75" customHeight="1" thickBot="1" x14ac:dyDescent="0.3">
      <c r="A53" s="127" t="str">
        <f>IF('[1]Drawer Front Profiles'!$A53&lt;&gt;"",'[1]Drawer Front Profiles'!$A53,"")</f>
        <v>243RP</v>
      </c>
      <c r="B53" s="127" t="str">
        <f>IF('[1]Drawer Front Profiles'!$B53&lt;&gt;"",'[1]Drawer Front Profiles'!$B53,"")</f>
        <v>310-32RP</v>
      </c>
      <c r="C53" s="128" t="str">
        <f>IF(('[1]Drawer Front Profiles'!$D53-0)&gt;=0,"Look B,C,D,F &amp; G","No")</f>
        <v>Look B,C,D,F &amp; G</v>
      </c>
      <c r="D53" s="129" t="str">
        <f>IF(('[1]Drawer Front Profiles'!$D53-0)&gt;=0,"Look B,C,D,F &amp; G","No")</f>
        <v>Look B,C,D,F &amp; G</v>
      </c>
      <c r="E53" s="129" t="str">
        <f>IF(('[1]Drawer Front Profiles'!$D53-2.6439654)&gt;=0,"Look B,C,D,F &amp; G","No")</f>
        <v>Look B,C,D,F &amp; G</v>
      </c>
      <c r="F53" s="129" t="str">
        <f>IF(('[1]Drawer Front Profiles'!$D53-6.5903696)&gt;=0,"Look B,C,D,F &amp; G","No")</f>
        <v>Look B,C,D,F &amp; G</v>
      </c>
      <c r="G53" s="129" t="str">
        <f>IF(('[1]Drawer Front Profiles'!$D53-15.46250146)&gt;=0,"Look C,D &amp; G","No")</f>
        <v>No</v>
      </c>
      <c r="H53" s="129" t="str">
        <f>IF(('[1]Drawer Front Profiles'!$D53-9.34404481)&gt;=0,"Look B,C,D &amp; G","No")</f>
        <v>Look B,C,D &amp; G</v>
      </c>
      <c r="I53" s="129" t="str">
        <f>IF(('[1]Drawer Front Profiles'!$D53-0)&gt;=0,"Look B,C,D,F &amp; G","No")</f>
        <v>Look B,C,D,F &amp; G</v>
      </c>
      <c r="J53" s="129" t="str">
        <f>IF(('[1]Drawer Front Profiles'!$D53-1.99442068)&gt;=0,"Look B,C,D,F &amp; G","No")</f>
        <v>Look B,C,D,F &amp; G</v>
      </c>
      <c r="K53" s="129" t="str">
        <f>IF(('[1]Drawer Front Profiles'!$D53-15.75471398)&gt;=0,"Look C,D &amp; G","No")</f>
        <v>No</v>
      </c>
      <c r="L53" s="129" t="str">
        <f>IF(('[1]Drawer Front Profiles'!$D53-14.02090435)&gt;=0,"Look C,D &amp; G","No")</f>
        <v>No</v>
      </c>
      <c r="M53" s="129" t="str">
        <f>IF(('[1]Drawer Front Profiles'!$D53-18.41250064)&gt;=0,"Look C,D &amp; G","No")</f>
        <v>No</v>
      </c>
      <c r="N53" s="129" t="str">
        <f>IF(('[1]Drawer Front Profiles'!$D53-0)&gt;=0,"Look B,C,D &amp; G","No")</f>
        <v>Look B,C,D &amp; G</v>
      </c>
      <c r="O53" s="129" t="str">
        <f>IF(('[1]Drawer Front Profiles'!$D53-3.04396498)&gt;=0,"Look B,C,D &amp; G","No")</f>
        <v>Look B,C,D &amp; G</v>
      </c>
      <c r="P53" s="129" t="str">
        <f>IF(('[1]Drawer Front Profiles'!$D53-18.64135815)&gt;=0,"Look C,D &amp; G","No")</f>
        <v>No</v>
      </c>
      <c r="Q53" s="129" t="str">
        <f>IF(('[1]Drawer Front Profiles'!$D53-16.84645805)&gt;=0,"Look C,D &amp; G","No")</f>
        <v>No</v>
      </c>
      <c r="R53" s="130" t="str">
        <f>IF(('[1]Drawer Front Profiles'!$D53-15.46250146)&gt;=0,"Look B,C,D &amp; G","No")</f>
        <v>No</v>
      </c>
      <c r="S53" s="129" t="str">
        <f>IF(('[1]Drawer Front Profiles'!$D53-27.94954481)&gt;=0,"Look C,D &amp; G","No")</f>
        <v>No</v>
      </c>
      <c r="T53" s="129" t="str">
        <f>IF(('[1]Drawer Front Profiles'!$D53-18.64404399)&gt;=0,"Look C,D &amp; G","No")</f>
        <v>No</v>
      </c>
      <c r="U53" s="130" t="str">
        <f>IF(('[1]Drawer Front Profiles'!$D53-0)&gt;=0,"Look B,C,D &amp; G","No")</f>
        <v>Look B,C,D &amp; G</v>
      </c>
      <c r="V53" s="130" t="str">
        <f>IF(('[1]Drawer Front Profiles'!$D53-8.58589172)&gt;=0,"Look B,C,D &amp; G","No")</f>
        <v>Look B,C,D &amp; G</v>
      </c>
      <c r="W53" s="129" t="str">
        <f>IF(('[1]Drawer Front Profiles'!$D53-0)&gt;=0,"Look B,C,D,F &amp; G","No")</f>
        <v>Look B,C,D,F &amp; G</v>
      </c>
      <c r="X53" s="129" t="str">
        <f>IF(('[1]Drawer Front Profiles'!$D53-2.64403281)&gt;=0,"Look C,D &amp; G","No")</f>
        <v>Look C,D &amp; G</v>
      </c>
      <c r="Y53" s="130" t="str">
        <f>IF(('[1]Drawer Front Profiles'!$D53-9.07032804)&gt;=0,"Look C,D &amp; G","No")</f>
        <v>Look C,D &amp; G</v>
      </c>
      <c r="Z53" s="130" t="str">
        <f>IF(('[1]Drawer Front Profiles'!$D53-15.46250146)&gt;=0,"Look C,D &amp; G","No")</f>
        <v>No</v>
      </c>
      <c r="AA53" s="130" t="str">
        <f>IF(('[1]Drawer Front Profiles'!$D53-15.69403715)&gt;=0,"Look B,C,D &amp; G","No")</f>
        <v>No</v>
      </c>
      <c r="AB53" s="130" t="str">
        <f>IF(('[1]Drawer Front Profiles'!$D53-9.07032804)&gt;=0,"Look B,C,D,F &amp; G","No")</f>
        <v>Look B,C,D,F &amp; G</v>
      </c>
      <c r="AC53" s="129" t="str">
        <f>IF(('[1]Drawer Front Profiles'!$D53-14.02090435)&gt;=0,"Look B,C,D &amp; G","No")</f>
        <v>No</v>
      </c>
      <c r="AD53" s="131" t="str">
        <f>IF(('[1]Drawer Front Profiles'!$D53-0)&gt;=0,"Look B,C,D,F &amp; G","No")</f>
        <v>Look B,C,D,F &amp; G</v>
      </c>
      <c r="AE53" s="129" t="str">
        <f>IF(('[1]Drawer Front Profiles'!$D53-6.35954126)&gt;=0,"Look B,C,D &amp; G","No")</f>
        <v>Look B,C,D &amp; G</v>
      </c>
      <c r="AF53" s="131" t="str">
        <f>IF(('[1]Drawer Front Profiles'!$D53-19.68205639)&gt;=0,"Look B,C,D,F &amp; G","No")</f>
        <v>No</v>
      </c>
      <c r="AG53" s="131" t="str">
        <f>IF(('[1]Drawer Front Profiles'!$D53-15.69404481)&gt;=0,"Look B,C,D,F &amp; G","No")</f>
        <v>No</v>
      </c>
      <c r="AH53" s="131" t="str">
        <f>IF(('[1]Drawer Front Profiles'!$D53-0)&gt;=0,"Look B,C,D,F &amp; G","No")</f>
        <v>Look B,C,D,F &amp; G</v>
      </c>
      <c r="AI53" s="131" t="str">
        <f>IF(('[1]Drawer Front Profiles'!$D53-18.63750146)&gt;=0,"Look B,C,D,F &amp; G","No")</f>
        <v>No</v>
      </c>
      <c r="AJ53" s="131" t="str">
        <f>IF(('[1]Drawer Front Profiles'!$D53-7.75654335)&gt;=0,"Look B,C,D,F &amp; G","No")</f>
        <v>Look B,C,D,F &amp; G</v>
      </c>
      <c r="AK53" s="131" t="str">
        <f>IF(('[1]Drawer Front Profiles'!$D53-12.2875)&gt;=0,"Look B,C,D,F &amp; G","No")</f>
        <v>No</v>
      </c>
      <c r="AL53" s="131" t="str">
        <f>IF(('[1]Drawer Front Profiles'!$D53-2.64403281)&gt;=0,"Look B,C,D,F &amp; G","No")</f>
        <v>Look B,C,D,F &amp; G</v>
      </c>
      <c r="AM53" s="131" t="str">
        <f>IF(('[1]Drawer Front Profiles'!$D53-0)&gt;=0,"Look B,C,D,F &amp; G","No")</f>
        <v>Look B,C,D,F &amp; G</v>
      </c>
      <c r="AN53" s="131" t="str">
        <f>IF(('[1]Drawer Front Profiles'!$D53-0)&gt;=0,"Look B,C,D,F &amp; G","No")</f>
        <v>Look B,C,D,F &amp; G</v>
      </c>
      <c r="AO53" s="131" t="str">
        <f>IF(('[1]Drawer Front Profiles'!$D53-2.64403281)&gt;=0,"Look B,C,D,F &amp; G","No")</f>
        <v>Look B,C,D,F &amp; G</v>
      </c>
      <c r="AP53" s="131" t="str">
        <f>IF(('[1]Drawer Front Profiles'!$D53-6.5903696)&gt;=0,"Look B,C,D,F &amp; G","No")</f>
        <v>Look B,C,D,F &amp; G</v>
      </c>
      <c r="AQ53" s="131" t="str">
        <f>IF(('[1]Drawer Front Profiles'!$D53-0)&gt;=0,"Look B,C,D,F &amp; G","No")</f>
        <v>Look B,C,D,F &amp; G</v>
      </c>
      <c r="AR53" s="131" t="str">
        <f>IF(('[1]Drawer Front Profiles'!$D53-1.99442068)&gt;=0,"Look B,C,D,F &amp; G","No")</f>
        <v>Look B,C,D,F &amp; G</v>
      </c>
      <c r="AS53" s="131" t="str">
        <f>IF(('[1]Drawer Front Profiles'!$D53-0)&gt;=0,"Look B,C,D,F &amp; G","No")</f>
        <v>Look B,C,D,F &amp; G</v>
      </c>
      <c r="AT53" s="131" t="str">
        <f>IF(('[1]Drawer Front Profiles'!$D53-9.07032804)&gt;=0,"Look B,C,D,F &amp; G","No")</f>
        <v>Look B,C,D,F &amp; G</v>
      </c>
      <c r="AU53" s="131" t="str">
        <f>IF(('[1]Drawer Front Profiles'!$D53-0)&gt;=0,"Look B,C,D,F &amp; G","No")</f>
        <v>Look B,C,D,F &amp; G</v>
      </c>
      <c r="AV53" s="131" t="str">
        <f>IF(('[1]Drawer Front Profiles'!$D53-0)&gt;=0,"Look B,C,D,F &amp; G","No")</f>
        <v>Look B,C,D,F &amp; G</v>
      </c>
      <c r="AW53" s="131" t="str">
        <f>IF(('[1]Drawer Front Profiles'!$D53-18.86904481)&gt;=0,"Look B,C,D,F &amp; G","No")</f>
        <v>No</v>
      </c>
      <c r="AX53" s="131" t="str">
        <f>IF(('[1]Drawer Front Profiles'!$D53-7.75654335)&gt;=0,"Look B,C,D,F &amp; G","No")</f>
        <v>Look B,C,D,F &amp; G</v>
      </c>
      <c r="AY53" s="131" t="str">
        <f>IF(('[1]Drawer Front Profiles'!$D53-17.28154481)&gt;=0,"Look B,C,D,F &amp; G","No")</f>
        <v>No</v>
      </c>
      <c r="AZ53" s="131" t="str">
        <f>IF(('[1]Drawer Front Profiles'!$D53-18.6375)&gt;=0,"Look B,C,D,F &amp; G","No")</f>
        <v>No</v>
      </c>
      <c r="BA53" s="131" t="str">
        <f>IF(('[1]Drawer Front Profiles'!$D53-9.34404)&gt;=0,"Look B,C,D,F &amp; G","No")</f>
        <v>Look B,C,D,F &amp; G</v>
      </c>
      <c r="BB53" s="131" t="str">
        <f>IF(('[1]Drawer Front Profiles'!$D53-28.1625)&gt;=0,"Look B,C,D,F &amp; G","No")</f>
        <v>No</v>
      </c>
      <c r="BC53" s="131" t="str">
        <f>IF(('[1]Drawer Front Profiles'!$D53-0)&gt;=0,"Look B,C,D,F &amp; G","No")</f>
        <v>Look B,C,D,F &amp; G</v>
      </c>
      <c r="BD53" s="131" t="str">
        <f>IF(('[1]Drawer Front Profiles'!$D53-21.81250146)&gt;=0,"Look B,C,D,F &amp; G","No")</f>
        <v>No</v>
      </c>
      <c r="BE53" s="131" t="str">
        <f>IF(('[1]Drawer Front Profiles'!$D53-9.1352216)&gt;=0,"Look B,C,D,F &amp; G","No")</f>
        <v>Look B,C,D,F &amp; G</v>
      </c>
      <c r="BF53" s="131" t="str">
        <f>IF(('[1]Drawer Front Profiles'!$D53-9.1352216)&gt;=0,"Look B,C,D,F &amp; G","No")</f>
        <v>Look B,C,D,F &amp; G</v>
      </c>
      <c r="BG53" s="131" t="str">
        <f>IF(('[1]Drawer Front Profiles'!$D53-21.81250292)&gt;=0,"Look B,C,D,F &amp; G","No")</f>
        <v>No</v>
      </c>
      <c r="BH53" s="131" t="str">
        <f>IF(('[1]Drawer Front Profiles'!$D53-21.81252021)&gt;=0,"Look B,C,D,F &amp; G","No")</f>
        <v>No</v>
      </c>
      <c r="BI53" s="131" t="str">
        <f>IF(('[1]Drawer Front Profiles'!$D53-7.525)&gt;=0,"Look B,C,D,F &amp; G","No")</f>
        <v>Look B,C,D,F &amp; G</v>
      </c>
    </row>
    <row r="54" spans="1:61" ht="15.75" customHeight="1" thickBot="1" x14ac:dyDescent="0.3">
      <c r="A54" s="14" t="str">
        <f>IF('[1]Drawer Front Profiles'!$A54&lt;&gt;"",'[1]Drawer Front Profiles'!$A54,"")</f>
        <v>220RP</v>
      </c>
      <c r="B54" s="14" t="str">
        <f>IF('[1]Drawer Front Profiles'!$B54&lt;&gt;"",'[1]Drawer Front Profiles'!$B54,"")</f>
        <v>311-25RP</v>
      </c>
      <c r="C54" s="73" t="str">
        <f>IF(('[1]Drawer Front Profiles'!$D54-0)&gt;=0,"Look B,C,D,F &amp; G","No")</f>
        <v>Look B,C,D,F &amp; G</v>
      </c>
      <c r="D54" s="74" t="str">
        <f>IF(('[1]Drawer Front Profiles'!$D54-0)&gt;=0,"Look B,C,D,F &amp; G","No")</f>
        <v>Look B,C,D,F &amp; G</v>
      </c>
      <c r="E54" s="74" t="str">
        <f>IF(('[1]Drawer Front Profiles'!$D54-2.6439654)&gt;=0,"Look B,C,D,F &amp; G","No")</f>
        <v>No</v>
      </c>
      <c r="F54" s="74" t="str">
        <f>IF(('[1]Drawer Front Profiles'!$D54-6.5903696)&gt;=0,"Look B,C,D,F &amp; G","No")</f>
        <v>No</v>
      </c>
      <c r="G54" s="74" t="str">
        <f>IF(('[1]Drawer Front Profiles'!$D54-15.46250146)&gt;=0,"Look C,D &amp; G","No")</f>
        <v>No</v>
      </c>
      <c r="H54" s="74" t="str">
        <f>IF(('[1]Drawer Front Profiles'!$D54-9.34404481)&gt;=0,"Look B,C,D &amp; G","No")</f>
        <v>No</v>
      </c>
      <c r="I54" s="74" t="str">
        <f>IF(('[1]Drawer Front Profiles'!$D54-0)&gt;=0,"Look B,C,D,F &amp; G","No")</f>
        <v>Look B,C,D,F &amp; G</v>
      </c>
      <c r="J54" s="74" t="str">
        <f>IF(('[1]Drawer Front Profiles'!$D54-1.99442068)&gt;=0,"Look B,C,D,F &amp; G","No")</f>
        <v>No</v>
      </c>
      <c r="K54" s="74" t="str">
        <f>IF(('[1]Drawer Front Profiles'!$D54-15.75471398)&gt;=0,"Look C,D &amp; G","No")</f>
        <v>No</v>
      </c>
      <c r="L54" s="74" t="str">
        <f>IF(('[1]Drawer Front Profiles'!$D54-14.02090435)&gt;=0,"Look C,D &amp; G","No")</f>
        <v>No</v>
      </c>
      <c r="M54" s="74" t="str">
        <f>IF(('[1]Drawer Front Profiles'!$D54-18.41250064)&gt;=0,"Look C,D &amp; G","No")</f>
        <v>No</v>
      </c>
      <c r="N54" s="74" t="str">
        <f>IF(('[1]Drawer Front Profiles'!$D54-0)&gt;=0,"Look B,C,D &amp; G","No")</f>
        <v>Look B,C,D &amp; G</v>
      </c>
      <c r="O54" s="74" t="str">
        <f>IF(('[1]Drawer Front Profiles'!$D54-3.04396498)&gt;=0,"Look B,C,D &amp; G","No")</f>
        <v>No</v>
      </c>
      <c r="P54" s="74" t="str">
        <f>IF(('[1]Drawer Front Profiles'!$D54-18.64135815)&gt;=0,"Look C,D &amp; G","No")</f>
        <v>No</v>
      </c>
      <c r="Q54" s="74" t="str">
        <f>IF(('[1]Drawer Front Profiles'!$D54-16.84645805)&gt;=0,"Look C,D &amp; G","No")</f>
        <v>No</v>
      </c>
      <c r="R54" s="75" t="str">
        <f>IF(('[1]Drawer Front Profiles'!$D54-15.46250146)&gt;=0,"Look B,C,D &amp; G","No")</f>
        <v>No</v>
      </c>
      <c r="S54" s="74" t="str">
        <f>IF(('[1]Drawer Front Profiles'!$D54-27.94954481)&gt;=0,"Look C,D &amp; G","No")</f>
        <v>No</v>
      </c>
      <c r="T54" s="74" t="str">
        <f>IF(('[1]Drawer Front Profiles'!$D54-18.64404399)&gt;=0,"Look C,D &amp; G","No")</f>
        <v>No</v>
      </c>
      <c r="U54" s="75" t="str">
        <f>IF(('[1]Drawer Front Profiles'!$D54-0)&gt;=0,"Look B,C,D &amp; G","No")</f>
        <v>Look B,C,D &amp; G</v>
      </c>
      <c r="V54" s="75" t="str">
        <f>IF(('[1]Drawer Front Profiles'!$D54-8.58589172)&gt;=0,"Look B,C,D &amp; G","No")</f>
        <v>No</v>
      </c>
      <c r="W54" s="74" t="str">
        <f>IF(('[1]Drawer Front Profiles'!$D54-0)&gt;=0,"Look B,C,D,F &amp; G","No")</f>
        <v>Look B,C,D,F &amp; G</v>
      </c>
      <c r="X54" s="74" t="str">
        <f>IF(('[1]Drawer Front Profiles'!$D54-2.64403281)&gt;=0,"Look C,D &amp; G","No")</f>
        <v>No</v>
      </c>
      <c r="Y54" s="75" t="str">
        <f>IF(('[1]Drawer Front Profiles'!$D54-9.07032804)&gt;=0,"Look C,D &amp; G","No")</f>
        <v>No</v>
      </c>
      <c r="Z54" s="75" t="str">
        <f>IF(('[1]Drawer Front Profiles'!$D54-15.46250146)&gt;=0,"Look C,D &amp; G","No")</f>
        <v>No</v>
      </c>
      <c r="AA54" s="75" t="str">
        <f>IF(('[1]Drawer Front Profiles'!$D54-15.69403715)&gt;=0,"Look B,C,D &amp; G","No")</f>
        <v>No</v>
      </c>
      <c r="AB54" s="75" t="str">
        <f>IF(('[1]Drawer Front Profiles'!$D54-9.07032804)&gt;=0,"Look B,C,D,F &amp; G","No")</f>
        <v>No</v>
      </c>
      <c r="AC54" s="74" t="str">
        <f>IF(('[1]Drawer Front Profiles'!$D54-14.02090435)&gt;=0,"Look B,C,D &amp; G","No")</f>
        <v>No</v>
      </c>
      <c r="AD54" s="76" t="str">
        <f>IF(('[1]Drawer Front Profiles'!$D54-0)&gt;=0,"Look B,C,D,F &amp; G","No")</f>
        <v>Look B,C,D,F &amp; G</v>
      </c>
      <c r="AE54" s="74" t="str">
        <f>IF(('[1]Drawer Front Profiles'!$D54-6.35954126)&gt;=0,"Look B,C,D &amp; G","No")</f>
        <v>No</v>
      </c>
      <c r="AF54" s="76" t="str">
        <f>IF(('[1]Drawer Front Profiles'!$D54-19.68205639)&gt;=0,"Look B,C,D,F &amp; G","No")</f>
        <v>No</v>
      </c>
      <c r="AG54" s="76" t="str">
        <f>IF(('[1]Drawer Front Profiles'!$D54-15.69404481)&gt;=0,"Look B,C,D,F &amp; G","No")</f>
        <v>No</v>
      </c>
      <c r="AH54" s="76" t="str">
        <f>IF(('[1]Drawer Front Profiles'!$D54-0)&gt;=0,"Look B,C,D,F &amp; G","No")</f>
        <v>Look B,C,D,F &amp; G</v>
      </c>
      <c r="AI54" s="76" t="str">
        <f>IF(('[1]Drawer Front Profiles'!$D54-18.63750146)&gt;=0,"Look B,C,D,F &amp; G","No")</f>
        <v>No</v>
      </c>
      <c r="AJ54" s="76" t="str">
        <f>IF(('[1]Drawer Front Profiles'!$D54-7.75654335)&gt;=0,"Look B,C,D,F &amp; G","No")</f>
        <v>No</v>
      </c>
      <c r="AK54" s="76" t="str">
        <f>IF(('[1]Drawer Front Profiles'!$D54-12.2875)&gt;=0,"Look B,C,D,F &amp; G","No")</f>
        <v>No</v>
      </c>
      <c r="AL54" s="76" t="str">
        <f>IF(('[1]Drawer Front Profiles'!$D54-2.64403281)&gt;=0,"Look B,C,D,F &amp; G","No")</f>
        <v>No</v>
      </c>
      <c r="AM54" s="76" t="str">
        <f>IF(('[1]Drawer Front Profiles'!$D54-0)&gt;=0,"Look B,C,D,F &amp; G","No")</f>
        <v>Look B,C,D,F &amp; G</v>
      </c>
      <c r="AN54" s="76" t="str">
        <f>IF(('[1]Drawer Front Profiles'!$D54-0)&gt;=0,"Look B,C,D,F &amp; G","No")</f>
        <v>Look B,C,D,F &amp; G</v>
      </c>
      <c r="AO54" s="76" t="str">
        <f>IF(('[1]Drawer Front Profiles'!$D54-2.64403281)&gt;=0,"Look B,C,D,F &amp; G","No")</f>
        <v>No</v>
      </c>
      <c r="AP54" s="76" t="str">
        <f>IF(('[1]Drawer Front Profiles'!$D54-6.5903696)&gt;=0,"Look B,C,D,F &amp; G","No")</f>
        <v>No</v>
      </c>
      <c r="AQ54" s="76" t="str">
        <f>IF(('[1]Drawer Front Profiles'!$D54-0)&gt;=0,"Look B,C,D,F &amp; G","No")</f>
        <v>Look B,C,D,F &amp; G</v>
      </c>
      <c r="AR54" s="76" t="str">
        <f>IF(('[1]Drawer Front Profiles'!$D54-1.99442068)&gt;=0,"Look B,C,D,F &amp; G","No")</f>
        <v>No</v>
      </c>
      <c r="AS54" s="76" t="str">
        <f>IF(('[1]Drawer Front Profiles'!$D54-0)&gt;=0,"Look B,C,D,F &amp; G","No")</f>
        <v>Look B,C,D,F &amp; G</v>
      </c>
      <c r="AT54" s="76" t="str">
        <f>IF(('[1]Drawer Front Profiles'!$D54-9.07032804)&gt;=0,"Look B,C,D,F &amp; G","No")</f>
        <v>No</v>
      </c>
      <c r="AU54" s="76" t="str">
        <f>IF(('[1]Drawer Front Profiles'!$D54-0)&gt;=0,"Look B,C,D,F &amp; G","No")</f>
        <v>Look B,C,D,F &amp; G</v>
      </c>
      <c r="AV54" s="76" t="str">
        <f>IF(('[1]Drawer Front Profiles'!$D54-0)&gt;=0,"Look B,C,D,F &amp; G","No")</f>
        <v>Look B,C,D,F &amp; G</v>
      </c>
      <c r="AW54" s="76" t="str">
        <f>IF(('[1]Drawer Front Profiles'!$D54-18.86904481)&gt;=0,"Look B,C,D,F &amp; G","No")</f>
        <v>No</v>
      </c>
      <c r="AX54" s="76" t="str">
        <f>IF(('[1]Drawer Front Profiles'!$D54-7.75654335)&gt;=0,"Look B,C,D,F &amp; G","No")</f>
        <v>No</v>
      </c>
      <c r="AY54" s="76" t="str">
        <f>IF(('[1]Drawer Front Profiles'!$D54-17.28154481)&gt;=0,"Look B,C,D,F &amp; G","No")</f>
        <v>No</v>
      </c>
      <c r="AZ54" s="76" t="str">
        <f>IF(('[1]Drawer Front Profiles'!$D54-18.6375)&gt;=0,"Look B,C,D,F &amp; G","No")</f>
        <v>No</v>
      </c>
      <c r="BA54" s="76" t="str">
        <f>IF(('[1]Drawer Front Profiles'!$D54-9.34404)&gt;=0,"Look B,C,D,F &amp; G","No")</f>
        <v>No</v>
      </c>
      <c r="BB54" s="76" t="str">
        <f>IF(('[1]Drawer Front Profiles'!$D54-28.1625)&gt;=0,"Look B,C,D,F &amp; G","No")</f>
        <v>No</v>
      </c>
      <c r="BC54" s="76" t="str">
        <f>IF(('[1]Drawer Front Profiles'!$D54-0)&gt;=0,"Look B,C,D,F &amp; G","No")</f>
        <v>Look B,C,D,F &amp; G</v>
      </c>
      <c r="BD54" s="76" t="str">
        <f>IF(('[1]Drawer Front Profiles'!$D54-21.81250146)&gt;=0,"Look B,C,D,F &amp; G","No")</f>
        <v>No</v>
      </c>
      <c r="BE54" s="76" t="str">
        <f>IF(('[1]Drawer Front Profiles'!$D54-9.1352216)&gt;=0,"Look B,C,D,F &amp; G","No")</f>
        <v>No</v>
      </c>
      <c r="BF54" s="76" t="str">
        <f>IF(('[1]Drawer Front Profiles'!$D54-9.1352216)&gt;=0,"Look B,C,D,F &amp; G","No")</f>
        <v>No</v>
      </c>
      <c r="BG54" s="76" t="str">
        <f>IF(('[1]Drawer Front Profiles'!$D54-21.81250292)&gt;=0,"Look B,C,D,F &amp; G","No")</f>
        <v>No</v>
      </c>
      <c r="BH54" s="76" t="str">
        <f>IF(('[1]Drawer Front Profiles'!$D54-21.81252021)&gt;=0,"Look B,C,D,F &amp; G","No")</f>
        <v>No</v>
      </c>
      <c r="BI54" s="76" t="str">
        <f>IF(('[1]Drawer Front Profiles'!$D54-7.525)&gt;=0,"Look B,C,D,F &amp; G","No")</f>
        <v>No</v>
      </c>
    </row>
    <row r="55" spans="1:61" ht="15.75" customHeight="1" thickBot="1" x14ac:dyDescent="0.3">
      <c r="A55" s="14" t="str">
        <f>IF('[1]Drawer Front Profiles'!$A55&lt;&gt;"",'[1]Drawer Front Profiles'!$A55,"")</f>
        <v>214RP</v>
      </c>
      <c r="B55" s="14" t="str">
        <f>IF('[1]Drawer Front Profiles'!$B55&lt;&gt;"",'[1]Drawer Front Profiles'!$B55,"")</f>
        <v>312-32RP</v>
      </c>
      <c r="C55" s="73" t="str">
        <f>IF(('[1]Drawer Front Profiles'!$D55-0)&gt;=0,"Look B,C,D,F &amp; G","No")</f>
        <v>Look B,C,D,F &amp; G</v>
      </c>
      <c r="D55" s="74" t="str">
        <f>IF(('[1]Drawer Front Profiles'!$D55-0)&gt;=0,"Look B,C,D,F &amp; G","No")</f>
        <v>Look B,C,D,F &amp; G</v>
      </c>
      <c r="E55" s="74" t="str">
        <f>IF(('[1]Drawer Front Profiles'!$D55-2.6439654)&gt;=0,"Look B,C,D,F &amp; G","No")</f>
        <v>No</v>
      </c>
      <c r="F55" s="74" t="str">
        <f>IF(('[1]Drawer Front Profiles'!$D55-6.5903696)&gt;=0,"Look B,C,D,F &amp; G","No")</f>
        <v>No</v>
      </c>
      <c r="G55" s="74" t="str">
        <f>IF(('[1]Drawer Front Profiles'!$D55-15.46250146)&gt;=0,"Look C,D &amp; G","No")</f>
        <v>No</v>
      </c>
      <c r="H55" s="74" t="str">
        <f>IF(('[1]Drawer Front Profiles'!$D55-9.34404481)&gt;=0,"Look B,C,D &amp; G","No")</f>
        <v>No</v>
      </c>
      <c r="I55" s="74" t="str">
        <f>IF(('[1]Drawer Front Profiles'!$D55-0)&gt;=0,"Look B,C,D,F &amp; G","No")</f>
        <v>Look B,C,D,F &amp; G</v>
      </c>
      <c r="J55" s="74" t="str">
        <f>IF(('[1]Drawer Front Profiles'!$D55-1.99442068)&gt;=0,"Look B,C,D,F &amp; G","No")</f>
        <v>No</v>
      </c>
      <c r="K55" s="74" t="str">
        <f>IF(('[1]Drawer Front Profiles'!$D55-15.75471398)&gt;=0,"Look C,D &amp; G","No")</f>
        <v>No</v>
      </c>
      <c r="L55" s="74" t="str">
        <f>IF(('[1]Drawer Front Profiles'!$D55-14.02090435)&gt;=0,"Look C,D &amp; G","No")</f>
        <v>No</v>
      </c>
      <c r="M55" s="74" t="str">
        <f>IF(('[1]Drawer Front Profiles'!$D55-18.41250064)&gt;=0,"Look C,D &amp; G","No")</f>
        <v>No</v>
      </c>
      <c r="N55" s="74" t="str">
        <f>IF(('[1]Drawer Front Profiles'!$D55-0)&gt;=0,"Look B,C,D &amp; G","No")</f>
        <v>Look B,C,D &amp; G</v>
      </c>
      <c r="O55" s="74" t="str">
        <f>IF(('[1]Drawer Front Profiles'!$D55-3.04396498)&gt;=0,"Look B,C,D &amp; G","No")</f>
        <v>No</v>
      </c>
      <c r="P55" s="74" t="str">
        <f>IF(('[1]Drawer Front Profiles'!$D55-18.64135815)&gt;=0,"Look C,D &amp; G","No")</f>
        <v>No</v>
      </c>
      <c r="Q55" s="74" t="str">
        <f>IF(('[1]Drawer Front Profiles'!$D55-16.84645805)&gt;=0,"Look C,D &amp; G","No")</f>
        <v>No</v>
      </c>
      <c r="R55" s="75" t="str">
        <f>IF(('[1]Drawer Front Profiles'!$D55-15.46250146)&gt;=0,"Look B,C,D &amp; G","No")</f>
        <v>No</v>
      </c>
      <c r="S55" s="74" t="str">
        <f>IF(('[1]Drawer Front Profiles'!$D55-27.94954481)&gt;=0,"Look C,D &amp; G","No")</f>
        <v>No</v>
      </c>
      <c r="T55" s="74" t="str">
        <f>IF(('[1]Drawer Front Profiles'!$D55-18.64404399)&gt;=0,"Look C,D &amp; G","No")</f>
        <v>No</v>
      </c>
      <c r="U55" s="75" t="str">
        <f>IF(('[1]Drawer Front Profiles'!$D55-0)&gt;=0,"Look B,C,D &amp; G","No")</f>
        <v>Look B,C,D &amp; G</v>
      </c>
      <c r="V55" s="75" t="str">
        <f>IF(('[1]Drawer Front Profiles'!$D55-8.58589172)&gt;=0,"Look B,C,D &amp; G","No")</f>
        <v>No</v>
      </c>
      <c r="W55" s="74" t="str">
        <f>IF(('[1]Drawer Front Profiles'!$D55-0)&gt;=0,"Look B,C,D,F &amp; G","No")</f>
        <v>Look B,C,D,F &amp; G</v>
      </c>
      <c r="X55" s="74" t="str">
        <f>IF(('[1]Drawer Front Profiles'!$D55-2.64403281)&gt;=0,"Look C,D &amp; G","No")</f>
        <v>No</v>
      </c>
      <c r="Y55" s="75" t="str">
        <f>IF(('[1]Drawer Front Profiles'!$D55-9.07032804)&gt;=0,"Look C,D &amp; G","No")</f>
        <v>No</v>
      </c>
      <c r="Z55" s="75" t="str">
        <f>IF(('[1]Drawer Front Profiles'!$D55-15.46250146)&gt;=0,"Look C,D &amp; G","No")</f>
        <v>No</v>
      </c>
      <c r="AA55" s="75" t="str">
        <f>IF(('[1]Drawer Front Profiles'!$D55-15.69403715)&gt;=0,"Look B,C,D &amp; G","No")</f>
        <v>No</v>
      </c>
      <c r="AB55" s="75" t="str">
        <f>IF(('[1]Drawer Front Profiles'!$D55-9.07032804)&gt;=0,"Look B,C,D,F &amp; G","No")</f>
        <v>No</v>
      </c>
      <c r="AC55" s="74" t="str">
        <f>IF(('[1]Drawer Front Profiles'!$D55-14.02090435)&gt;=0,"Look B,C,D &amp; G","No")</f>
        <v>No</v>
      </c>
      <c r="AD55" s="76" t="str">
        <f>IF(('[1]Drawer Front Profiles'!$D55-0)&gt;=0,"Look B,C,D,F &amp; G","No")</f>
        <v>Look B,C,D,F &amp; G</v>
      </c>
      <c r="AE55" s="74" t="str">
        <f>IF(('[1]Drawer Front Profiles'!$D55-6.35954126)&gt;=0,"Look B,C,D &amp; G","No")</f>
        <v>No</v>
      </c>
      <c r="AF55" s="76" t="str">
        <f>IF(('[1]Drawer Front Profiles'!$D55-19.68205639)&gt;=0,"Look B,C,D,F &amp; G","No")</f>
        <v>No</v>
      </c>
      <c r="AG55" s="76" t="str">
        <f>IF(('[1]Drawer Front Profiles'!$D55-15.69404481)&gt;=0,"Look B,C,D,F &amp; G","No")</f>
        <v>No</v>
      </c>
      <c r="AH55" s="76" t="str">
        <f>IF(('[1]Drawer Front Profiles'!$D55-0)&gt;=0,"Look B,C,D,F &amp; G","No")</f>
        <v>Look B,C,D,F &amp; G</v>
      </c>
      <c r="AI55" s="76" t="str">
        <f>IF(('[1]Drawer Front Profiles'!$D55-18.63750146)&gt;=0,"Look B,C,D,F &amp; G","No")</f>
        <v>No</v>
      </c>
      <c r="AJ55" s="76" t="str">
        <f>IF(('[1]Drawer Front Profiles'!$D55-7.75654335)&gt;=0,"Look B,C,D,F &amp; G","No")</f>
        <v>No</v>
      </c>
      <c r="AK55" s="76" t="str">
        <f>IF(('[1]Drawer Front Profiles'!$D55-12.2875)&gt;=0,"Look B,C,D,F &amp; G","No")</f>
        <v>No</v>
      </c>
      <c r="AL55" s="76" t="str">
        <f>IF(('[1]Drawer Front Profiles'!$D55-2.64403281)&gt;=0,"Look B,C,D,F &amp; G","No")</f>
        <v>No</v>
      </c>
      <c r="AM55" s="76" t="str">
        <f>IF(('[1]Drawer Front Profiles'!$D55-0)&gt;=0,"Look B,C,D,F &amp; G","No")</f>
        <v>Look B,C,D,F &amp; G</v>
      </c>
      <c r="AN55" s="76" t="str">
        <f>IF(('[1]Drawer Front Profiles'!$D55-0)&gt;=0,"Look B,C,D,F &amp; G","No")</f>
        <v>Look B,C,D,F &amp; G</v>
      </c>
      <c r="AO55" s="76" t="str">
        <f>IF(('[1]Drawer Front Profiles'!$D55-2.64403281)&gt;=0,"Look B,C,D,F &amp; G","No")</f>
        <v>No</v>
      </c>
      <c r="AP55" s="76" t="str">
        <f>IF(('[1]Drawer Front Profiles'!$D55-6.5903696)&gt;=0,"Look B,C,D,F &amp; G","No")</f>
        <v>No</v>
      </c>
      <c r="AQ55" s="76" t="str">
        <f>IF(('[1]Drawer Front Profiles'!$D55-0)&gt;=0,"Look B,C,D,F &amp; G","No")</f>
        <v>Look B,C,D,F &amp; G</v>
      </c>
      <c r="AR55" s="76" t="str">
        <f>IF(('[1]Drawer Front Profiles'!$D55-1.99442068)&gt;=0,"Look B,C,D,F &amp; G","No")</f>
        <v>No</v>
      </c>
      <c r="AS55" s="76" t="str">
        <f>IF(('[1]Drawer Front Profiles'!$D55-0)&gt;=0,"Look B,C,D,F &amp; G","No")</f>
        <v>Look B,C,D,F &amp; G</v>
      </c>
      <c r="AT55" s="76" t="str">
        <f>IF(('[1]Drawer Front Profiles'!$D55-9.07032804)&gt;=0,"Look B,C,D,F &amp; G","No")</f>
        <v>No</v>
      </c>
      <c r="AU55" s="76" t="str">
        <f>IF(('[1]Drawer Front Profiles'!$D55-0)&gt;=0,"Look B,C,D,F &amp; G","No")</f>
        <v>Look B,C,D,F &amp; G</v>
      </c>
      <c r="AV55" s="76" t="str">
        <f>IF(('[1]Drawer Front Profiles'!$D55-0)&gt;=0,"Look B,C,D,F &amp; G","No")</f>
        <v>Look B,C,D,F &amp; G</v>
      </c>
      <c r="AW55" s="76" t="str">
        <f>IF(('[1]Drawer Front Profiles'!$D55-18.86904481)&gt;=0,"Look B,C,D,F &amp; G","No")</f>
        <v>No</v>
      </c>
      <c r="AX55" s="76" t="str">
        <f>IF(('[1]Drawer Front Profiles'!$D55-7.75654335)&gt;=0,"Look B,C,D,F &amp; G","No")</f>
        <v>No</v>
      </c>
      <c r="AY55" s="76" t="str">
        <f>IF(('[1]Drawer Front Profiles'!$D55-17.28154481)&gt;=0,"Look B,C,D,F &amp; G","No")</f>
        <v>No</v>
      </c>
      <c r="AZ55" s="76" t="str">
        <f>IF(('[1]Drawer Front Profiles'!$D55-18.6375)&gt;=0,"Look B,C,D,F &amp; G","No")</f>
        <v>No</v>
      </c>
      <c r="BA55" s="76" t="str">
        <f>IF(('[1]Drawer Front Profiles'!$D55-9.34404)&gt;=0,"Look B,C,D,F &amp; G","No")</f>
        <v>No</v>
      </c>
      <c r="BB55" s="76" t="str">
        <f>IF(('[1]Drawer Front Profiles'!$D55-28.1625)&gt;=0,"Look B,C,D,F &amp; G","No")</f>
        <v>No</v>
      </c>
      <c r="BC55" s="76" t="str">
        <f>IF(('[1]Drawer Front Profiles'!$D55-0)&gt;=0,"Look B,C,D,F &amp; G","No")</f>
        <v>Look B,C,D,F &amp; G</v>
      </c>
      <c r="BD55" s="76" t="str">
        <f>IF(('[1]Drawer Front Profiles'!$D55-21.81250146)&gt;=0,"Look B,C,D,F &amp; G","No")</f>
        <v>No</v>
      </c>
      <c r="BE55" s="76" t="str">
        <f>IF(('[1]Drawer Front Profiles'!$D55-9.1352216)&gt;=0,"Look B,C,D,F &amp; G","No")</f>
        <v>No</v>
      </c>
      <c r="BF55" s="76" t="str">
        <f>IF(('[1]Drawer Front Profiles'!$D55-9.1352216)&gt;=0,"Look B,C,D,F &amp; G","No")</f>
        <v>No</v>
      </c>
      <c r="BG55" s="76" t="str">
        <f>IF(('[1]Drawer Front Profiles'!$D55-21.81250292)&gt;=0,"Look B,C,D,F &amp; G","No")</f>
        <v>No</v>
      </c>
      <c r="BH55" s="76" t="str">
        <f>IF(('[1]Drawer Front Profiles'!$D55-21.81252021)&gt;=0,"Look B,C,D,F &amp; G","No")</f>
        <v>No</v>
      </c>
      <c r="BI55" s="76" t="str">
        <f>IF(('[1]Drawer Front Profiles'!$D55-7.525)&gt;=0,"Look B,C,D,F &amp; G","No")</f>
        <v>No</v>
      </c>
    </row>
    <row r="56" spans="1:61" ht="15.75" customHeight="1" thickBot="1" x14ac:dyDescent="0.3">
      <c r="A56" s="127" t="str">
        <f>IF('[1]Drawer Front Profiles'!$A56&lt;&gt;"",'[1]Drawer Front Profiles'!$A56,"")</f>
        <v>242RP</v>
      </c>
      <c r="B56" s="127" t="str">
        <f>IF('[1]Drawer Front Profiles'!$B56&lt;&gt;"",'[1]Drawer Front Profiles'!$B56,"")</f>
        <v>312-38RP</v>
      </c>
      <c r="C56" s="128" t="str">
        <f>IF(('[1]Drawer Front Profiles'!$D56-0)&gt;=0,"Look B,C,D,F &amp; G","No")</f>
        <v>Look B,C,D,F &amp; G</v>
      </c>
      <c r="D56" s="129" t="str">
        <f>IF(('[1]Drawer Front Profiles'!$D56-0)&gt;=0,"Look B,C,D,F &amp; G","No")</f>
        <v>Look B,C,D,F &amp; G</v>
      </c>
      <c r="E56" s="129" t="str">
        <f>IF(('[1]Drawer Front Profiles'!$D56-2.6439654)&gt;=0,"Look B,C,D,F &amp; G","No")</f>
        <v>No</v>
      </c>
      <c r="F56" s="129" t="str">
        <f>IF(('[1]Drawer Front Profiles'!$D56-6.5903696)&gt;=0,"Look B,C,D,F &amp; G","No")</f>
        <v>No</v>
      </c>
      <c r="G56" s="129" t="str">
        <f>IF(('[1]Drawer Front Profiles'!$D56-15.46250146)&gt;=0,"Look C,D &amp; G","No")</f>
        <v>No</v>
      </c>
      <c r="H56" s="129" t="str">
        <f>IF(('[1]Drawer Front Profiles'!$D56-9.34404481)&gt;=0,"Look B,C,D &amp; G","No")</f>
        <v>No</v>
      </c>
      <c r="I56" s="129" t="str">
        <f>IF(('[1]Drawer Front Profiles'!$D56-0)&gt;=0,"Look B,C,D,F &amp; G","No")</f>
        <v>Look B,C,D,F &amp; G</v>
      </c>
      <c r="J56" s="129" t="str">
        <f>IF(('[1]Drawer Front Profiles'!$D56-1.99442068)&gt;=0,"Look B,C,D,F &amp; G","No")</f>
        <v>No</v>
      </c>
      <c r="K56" s="129" t="str">
        <f>IF(('[1]Drawer Front Profiles'!$D56-15.75471398)&gt;=0,"Look C,D &amp; G","No")</f>
        <v>No</v>
      </c>
      <c r="L56" s="129" t="str">
        <f>IF(('[1]Drawer Front Profiles'!$D56-14.02090435)&gt;=0,"Look C,D &amp; G","No")</f>
        <v>No</v>
      </c>
      <c r="M56" s="129" t="str">
        <f>IF(('[1]Drawer Front Profiles'!$D56-18.41250064)&gt;=0,"Look C,D &amp; G","No")</f>
        <v>No</v>
      </c>
      <c r="N56" s="129" t="str">
        <f>IF(('[1]Drawer Front Profiles'!$D56-0)&gt;=0,"Look B,C,D &amp; G","No")</f>
        <v>Look B,C,D &amp; G</v>
      </c>
      <c r="O56" s="129" t="str">
        <f>IF(('[1]Drawer Front Profiles'!$D56-3.04396498)&gt;=0,"Look B,C,D &amp; G","No")</f>
        <v>No</v>
      </c>
      <c r="P56" s="129" t="str">
        <f>IF(('[1]Drawer Front Profiles'!$D56-18.64135815)&gt;=0,"Look C,D &amp; G","No")</f>
        <v>No</v>
      </c>
      <c r="Q56" s="129" t="str">
        <f>IF(('[1]Drawer Front Profiles'!$D56-16.84645805)&gt;=0,"Look C,D &amp; G","No")</f>
        <v>No</v>
      </c>
      <c r="R56" s="130" t="str">
        <f>IF(('[1]Drawer Front Profiles'!$D56-15.46250146)&gt;=0,"Look B,C,D &amp; G","No")</f>
        <v>No</v>
      </c>
      <c r="S56" s="129" t="str">
        <f>IF(('[1]Drawer Front Profiles'!$D56-27.94954481)&gt;=0,"Look C,D &amp; G","No")</f>
        <v>No</v>
      </c>
      <c r="T56" s="129" t="str">
        <f>IF(('[1]Drawer Front Profiles'!$D56-18.64404399)&gt;=0,"Look C,D &amp; G","No")</f>
        <v>No</v>
      </c>
      <c r="U56" s="130" t="str">
        <f>IF(('[1]Drawer Front Profiles'!$D56-0)&gt;=0,"Look B,C,D &amp; G","No")</f>
        <v>Look B,C,D &amp; G</v>
      </c>
      <c r="V56" s="130" t="str">
        <f>IF(('[1]Drawer Front Profiles'!$D56-8.58589172)&gt;=0,"Look B,C,D &amp; G","No")</f>
        <v>No</v>
      </c>
      <c r="W56" s="129" t="str">
        <f>IF(('[1]Drawer Front Profiles'!$D56-0)&gt;=0,"Look B,C,D,F &amp; G","No")</f>
        <v>Look B,C,D,F &amp; G</v>
      </c>
      <c r="X56" s="129" t="str">
        <f>IF(('[1]Drawer Front Profiles'!$D56-2.64403281)&gt;=0,"Look C,D &amp; G","No")</f>
        <v>No</v>
      </c>
      <c r="Y56" s="130" t="str">
        <f>IF(('[1]Drawer Front Profiles'!$D56-9.07032804)&gt;=0,"Look C,D &amp; G","No")</f>
        <v>No</v>
      </c>
      <c r="Z56" s="130" t="str">
        <f>IF(('[1]Drawer Front Profiles'!$D56-15.46250146)&gt;=0,"Look C,D &amp; G","No")</f>
        <v>No</v>
      </c>
      <c r="AA56" s="130" t="str">
        <f>IF(('[1]Drawer Front Profiles'!$D56-15.69403715)&gt;=0,"Look B,C,D &amp; G","No")</f>
        <v>No</v>
      </c>
      <c r="AB56" s="130" t="str">
        <f>IF(('[1]Drawer Front Profiles'!$D56-9.07032804)&gt;=0,"Look B,C,D,F &amp; G","No")</f>
        <v>No</v>
      </c>
      <c r="AC56" s="129" t="str">
        <f>IF(('[1]Drawer Front Profiles'!$D56-14.02090435)&gt;=0,"Look B,C,D &amp; G","No")</f>
        <v>No</v>
      </c>
      <c r="AD56" s="131" t="str">
        <f>IF(('[1]Drawer Front Profiles'!$D56-0)&gt;=0,"Look B,C,D,F &amp; G","No")</f>
        <v>Look B,C,D,F &amp; G</v>
      </c>
      <c r="AE56" s="129" t="str">
        <f>IF(('[1]Drawer Front Profiles'!$D56-6.35954126)&gt;=0,"Look B,C,D &amp; G","No")</f>
        <v>No</v>
      </c>
      <c r="AF56" s="131" t="str">
        <f>IF(('[1]Drawer Front Profiles'!$D56-19.68205639)&gt;=0,"Look B,C,D,F &amp; G","No")</f>
        <v>No</v>
      </c>
      <c r="AG56" s="131" t="str">
        <f>IF(('[1]Drawer Front Profiles'!$D56-15.69404481)&gt;=0,"Look B,C,D,F &amp; G","No")</f>
        <v>No</v>
      </c>
      <c r="AH56" s="131" t="str">
        <f>IF(('[1]Drawer Front Profiles'!$D56-0)&gt;=0,"Look B,C,D,F &amp; G","No")</f>
        <v>Look B,C,D,F &amp; G</v>
      </c>
      <c r="AI56" s="131" t="str">
        <f>IF(('[1]Drawer Front Profiles'!$D56-18.63750146)&gt;=0,"Look B,C,D,F &amp; G","No")</f>
        <v>No</v>
      </c>
      <c r="AJ56" s="131" t="str">
        <f>IF(('[1]Drawer Front Profiles'!$D56-7.75654335)&gt;=0,"Look B,C,D,F &amp; G","No")</f>
        <v>No</v>
      </c>
      <c r="AK56" s="131" t="str">
        <f>IF(('[1]Drawer Front Profiles'!$D56-12.2875)&gt;=0,"Look B,C,D,F &amp; G","No")</f>
        <v>No</v>
      </c>
      <c r="AL56" s="131" t="str">
        <f>IF(('[1]Drawer Front Profiles'!$D56-2.64403281)&gt;=0,"Look B,C,D,F &amp; G","No")</f>
        <v>No</v>
      </c>
      <c r="AM56" s="131" t="str">
        <f>IF(('[1]Drawer Front Profiles'!$D56-0)&gt;=0,"Look B,C,D,F &amp; G","No")</f>
        <v>Look B,C,D,F &amp; G</v>
      </c>
      <c r="AN56" s="131" t="str">
        <f>IF(('[1]Drawer Front Profiles'!$D56-0)&gt;=0,"Look B,C,D,F &amp; G","No")</f>
        <v>Look B,C,D,F &amp; G</v>
      </c>
      <c r="AO56" s="131" t="str">
        <f>IF(('[1]Drawer Front Profiles'!$D56-2.64403281)&gt;=0,"Look B,C,D,F &amp; G","No")</f>
        <v>No</v>
      </c>
      <c r="AP56" s="131" t="str">
        <f>IF(('[1]Drawer Front Profiles'!$D56-6.5903696)&gt;=0,"Look B,C,D,F &amp; G","No")</f>
        <v>No</v>
      </c>
      <c r="AQ56" s="131" t="str">
        <f>IF(('[1]Drawer Front Profiles'!$D56-0)&gt;=0,"Look B,C,D,F &amp; G","No")</f>
        <v>Look B,C,D,F &amp; G</v>
      </c>
      <c r="AR56" s="131" t="str">
        <f>IF(('[1]Drawer Front Profiles'!$D56-1.99442068)&gt;=0,"Look B,C,D,F &amp; G","No")</f>
        <v>No</v>
      </c>
      <c r="AS56" s="131" t="str">
        <f>IF(('[1]Drawer Front Profiles'!$D56-0)&gt;=0,"Look B,C,D,F &amp; G","No")</f>
        <v>Look B,C,D,F &amp; G</v>
      </c>
      <c r="AT56" s="131" t="str">
        <f>IF(('[1]Drawer Front Profiles'!$D56-9.07032804)&gt;=0,"Look B,C,D,F &amp; G","No")</f>
        <v>No</v>
      </c>
      <c r="AU56" s="131" t="str">
        <f>IF(('[1]Drawer Front Profiles'!$D56-0)&gt;=0,"Look B,C,D,F &amp; G","No")</f>
        <v>Look B,C,D,F &amp; G</v>
      </c>
      <c r="AV56" s="131" t="str">
        <f>IF(('[1]Drawer Front Profiles'!$D56-0)&gt;=0,"Look B,C,D,F &amp; G","No")</f>
        <v>Look B,C,D,F &amp; G</v>
      </c>
      <c r="AW56" s="131" t="str">
        <f>IF(('[1]Drawer Front Profiles'!$D56-18.86904481)&gt;=0,"Look B,C,D,F &amp; G","No")</f>
        <v>No</v>
      </c>
      <c r="AX56" s="131" t="str">
        <f>IF(('[1]Drawer Front Profiles'!$D56-7.75654335)&gt;=0,"Look B,C,D,F &amp; G","No")</f>
        <v>No</v>
      </c>
      <c r="AY56" s="131" t="str">
        <f>IF(('[1]Drawer Front Profiles'!$D56-17.28154481)&gt;=0,"Look B,C,D,F &amp; G","No")</f>
        <v>No</v>
      </c>
      <c r="AZ56" s="131" t="str">
        <f>IF(('[1]Drawer Front Profiles'!$D56-18.6375)&gt;=0,"Look B,C,D,F &amp; G","No")</f>
        <v>No</v>
      </c>
      <c r="BA56" s="131" t="str">
        <f>IF(('[1]Drawer Front Profiles'!$D56-9.34404)&gt;=0,"Look B,C,D,F &amp; G","No")</f>
        <v>No</v>
      </c>
      <c r="BB56" s="131" t="str">
        <f>IF(('[1]Drawer Front Profiles'!$D56-28.1625)&gt;=0,"Look B,C,D,F &amp; G","No")</f>
        <v>No</v>
      </c>
      <c r="BC56" s="131" t="str">
        <f>IF(('[1]Drawer Front Profiles'!$D56-0)&gt;=0,"Look B,C,D,F &amp; G","No")</f>
        <v>Look B,C,D,F &amp; G</v>
      </c>
      <c r="BD56" s="131" t="str">
        <f>IF(('[1]Drawer Front Profiles'!$D56-21.81250146)&gt;=0,"Look B,C,D,F &amp; G","No")</f>
        <v>No</v>
      </c>
      <c r="BE56" s="131" t="str">
        <f>IF(('[1]Drawer Front Profiles'!$D56-9.1352216)&gt;=0,"Look B,C,D,F &amp; G","No")</f>
        <v>No</v>
      </c>
      <c r="BF56" s="131" t="str">
        <f>IF(('[1]Drawer Front Profiles'!$D56-9.1352216)&gt;=0,"Look B,C,D,F &amp; G","No")</f>
        <v>No</v>
      </c>
      <c r="BG56" s="131" t="str">
        <f>IF(('[1]Drawer Front Profiles'!$D56-21.81250292)&gt;=0,"Look B,C,D,F &amp; G","No")</f>
        <v>No</v>
      </c>
      <c r="BH56" s="131" t="str">
        <f>IF(('[1]Drawer Front Profiles'!$D56-21.81252021)&gt;=0,"Look B,C,D,F &amp; G","No")</f>
        <v>No</v>
      </c>
      <c r="BI56" s="131" t="str">
        <f>IF(('[1]Drawer Front Profiles'!$D56-7.525)&gt;=0,"Look B,C,D,F &amp; G","No")</f>
        <v>No</v>
      </c>
    </row>
    <row r="57" spans="1:61" ht="15.75" customHeight="1" thickBot="1" x14ac:dyDescent="0.3">
      <c r="A57" s="14" t="str">
        <f>IF('[1]Drawer Front Profiles'!$A57&lt;&gt;"",'[1]Drawer Front Profiles'!$A57,"")</f>
        <v>217RP</v>
      </c>
      <c r="B57" s="14" t="str">
        <f>IF('[1]Drawer Front Profiles'!$B57&lt;&gt;"",'[1]Drawer Front Profiles'!$B57,"")</f>
        <v>313-13RP</v>
      </c>
      <c r="C57" s="73" t="str">
        <f>IF(('[1]Drawer Front Profiles'!$D57-0)&gt;=0,"Look B,C,D,F &amp; G","No")</f>
        <v>Look B,C,D,F &amp; G</v>
      </c>
      <c r="D57" s="74" t="str">
        <f>IF(('[1]Drawer Front Profiles'!$D57-0)&gt;=0,"Look B,C,D,F &amp; G","No")</f>
        <v>Look B,C,D,F &amp; G</v>
      </c>
      <c r="E57" s="74" t="str">
        <f>IF(('[1]Drawer Front Profiles'!$D57-2.6439654)&gt;=0,"Look B,C,D,F &amp; G","No")</f>
        <v>Look B,C,D,F &amp; G</v>
      </c>
      <c r="F57" s="74" t="str">
        <f>IF(('[1]Drawer Front Profiles'!$D57-6.5903696)&gt;=0,"Look B,C,D,F &amp; G","No")</f>
        <v>No</v>
      </c>
      <c r="G57" s="74" t="str">
        <f>IF(('[1]Drawer Front Profiles'!$D57-15.46250146)&gt;=0,"Look C,D &amp; G","No")</f>
        <v>No</v>
      </c>
      <c r="H57" s="74" t="str">
        <f>IF(('[1]Drawer Front Profiles'!$D57-9.34404481)&gt;=0,"Look B,C,D &amp; G","No")</f>
        <v>No</v>
      </c>
      <c r="I57" s="74" t="str">
        <f>IF(('[1]Drawer Front Profiles'!$D57-0)&gt;=0,"Look B,C,D,F &amp; G","No")</f>
        <v>Look B,C,D,F &amp; G</v>
      </c>
      <c r="J57" s="74" t="str">
        <f>IF(('[1]Drawer Front Profiles'!$D57-1.99442068)&gt;=0,"Look B,C,D,F &amp; G","No")</f>
        <v>Look B,C,D,F &amp; G</v>
      </c>
      <c r="K57" s="74" t="str">
        <f>IF(('[1]Drawer Front Profiles'!$D57-15.75471398)&gt;=0,"Look C,D &amp; G","No")</f>
        <v>No</v>
      </c>
      <c r="L57" s="74" t="str">
        <f>IF(('[1]Drawer Front Profiles'!$D57-14.02090435)&gt;=0,"Look C,D &amp; G","No")</f>
        <v>No</v>
      </c>
      <c r="M57" s="74" t="str">
        <f>IF(('[1]Drawer Front Profiles'!$D57-18.41250064)&gt;=0,"Look C,D &amp; G","No")</f>
        <v>No</v>
      </c>
      <c r="N57" s="74" t="str">
        <f>IF(('[1]Drawer Front Profiles'!$D57-0)&gt;=0,"Look B,C,D &amp; G","No")</f>
        <v>Look B,C,D &amp; G</v>
      </c>
      <c r="O57" s="74" t="str">
        <f>IF(('[1]Drawer Front Profiles'!$D57-3.04396498)&gt;=0,"Look B,C,D &amp; G","No")</f>
        <v>Look B,C,D &amp; G</v>
      </c>
      <c r="P57" s="74" t="str">
        <f>IF(('[1]Drawer Front Profiles'!$D57-18.64135815)&gt;=0,"Look C,D &amp; G","No")</f>
        <v>No</v>
      </c>
      <c r="Q57" s="74" t="str">
        <f>IF(('[1]Drawer Front Profiles'!$D57-16.84645805)&gt;=0,"Look C,D &amp; G","No")</f>
        <v>No</v>
      </c>
      <c r="R57" s="75" t="str">
        <f>IF(('[1]Drawer Front Profiles'!$D57-15.46250146)&gt;=0,"Look B,C,D &amp; G","No")</f>
        <v>No</v>
      </c>
      <c r="S57" s="74" t="str">
        <f>IF(('[1]Drawer Front Profiles'!$D57-27.94954481)&gt;=0,"Look C,D &amp; G","No")</f>
        <v>No</v>
      </c>
      <c r="T57" s="74" t="str">
        <f>IF(('[1]Drawer Front Profiles'!$D57-18.64404399)&gt;=0,"Look C,D &amp; G","No")</f>
        <v>No</v>
      </c>
      <c r="U57" s="75" t="str">
        <f>IF(('[1]Drawer Front Profiles'!$D57-0)&gt;=0,"Look B,C,D &amp; G","No")</f>
        <v>Look B,C,D &amp; G</v>
      </c>
      <c r="V57" s="75" t="str">
        <f>IF(('[1]Drawer Front Profiles'!$D57-8.58589172)&gt;=0,"Look B,C,D &amp; G","No")</f>
        <v>No</v>
      </c>
      <c r="W57" s="74" t="str">
        <f>IF(('[1]Drawer Front Profiles'!$D57-0)&gt;=0,"Look B,C,D,F &amp; G","No")</f>
        <v>Look B,C,D,F &amp; G</v>
      </c>
      <c r="X57" s="74" t="str">
        <f>IF(('[1]Drawer Front Profiles'!$D57-2.64403281)&gt;=0,"Look C,D &amp; G","No")</f>
        <v>Look C,D &amp; G</v>
      </c>
      <c r="Y57" s="75" t="str">
        <f>IF(('[1]Drawer Front Profiles'!$D57-9.07032804)&gt;=0,"Look C,D &amp; G","No")</f>
        <v>No</v>
      </c>
      <c r="Z57" s="75" t="str">
        <f>IF(('[1]Drawer Front Profiles'!$D57-15.46250146)&gt;=0,"Look C,D &amp; G","No")</f>
        <v>No</v>
      </c>
      <c r="AA57" s="75" t="str">
        <f>IF(('[1]Drawer Front Profiles'!$D57-15.69403715)&gt;=0,"Look B,C,D &amp; G","No")</f>
        <v>No</v>
      </c>
      <c r="AB57" s="75" t="str">
        <f>IF(('[1]Drawer Front Profiles'!$D57-9.07032804)&gt;=0,"Look B,C,D,F &amp; G","No")</f>
        <v>No</v>
      </c>
      <c r="AC57" s="74" t="str">
        <f>IF(('[1]Drawer Front Profiles'!$D57-14.02090435)&gt;=0,"Look B,C,D &amp; G","No")</f>
        <v>No</v>
      </c>
      <c r="AD57" s="76" t="str">
        <f>IF(('[1]Drawer Front Profiles'!$D57-0)&gt;=0,"Look B,C,D,F &amp; G","No")</f>
        <v>Look B,C,D,F &amp; G</v>
      </c>
      <c r="AE57" s="74" t="str">
        <f>IF(('[1]Drawer Front Profiles'!$D57-6.35954126)&gt;=0,"Look B,C,D &amp; G","No")</f>
        <v>Look B,C,D &amp; G</v>
      </c>
      <c r="AF57" s="76" t="str">
        <f>IF(('[1]Drawer Front Profiles'!$D57-19.68205639)&gt;=0,"Look B,C,D,F &amp; G","No")</f>
        <v>No</v>
      </c>
      <c r="AG57" s="76" t="str">
        <f>IF(('[1]Drawer Front Profiles'!$D57-15.69404481)&gt;=0,"Look B,C,D,F &amp; G","No")</f>
        <v>No</v>
      </c>
      <c r="AH57" s="76" t="str">
        <f>IF(('[1]Drawer Front Profiles'!$D57-0)&gt;=0,"Look B,C,D,F &amp; G","No")</f>
        <v>Look B,C,D,F &amp; G</v>
      </c>
      <c r="AI57" s="76" t="str">
        <f>IF(('[1]Drawer Front Profiles'!$D57-18.63750146)&gt;=0,"Look B,C,D,F &amp; G","No")</f>
        <v>No</v>
      </c>
      <c r="AJ57" s="76" t="str">
        <f>IF(('[1]Drawer Front Profiles'!$D57-7.75654335)&gt;=0,"Look B,C,D,F &amp; G","No")</f>
        <v>No</v>
      </c>
      <c r="AK57" s="76" t="str">
        <f>IF(('[1]Drawer Front Profiles'!$D57-12.2875)&gt;=0,"Look B,C,D,F &amp; G","No")</f>
        <v>No</v>
      </c>
      <c r="AL57" s="76" t="str">
        <f>IF(('[1]Drawer Front Profiles'!$D57-2.64403281)&gt;=0,"Look B,C,D,F &amp; G","No")</f>
        <v>Look B,C,D,F &amp; G</v>
      </c>
      <c r="AM57" s="76" t="str">
        <f>IF(('[1]Drawer Front Profiles'!$D57-0)&gt;=0,"Look B,C,D,F &amp; G","No")</f>
        <v>Look B,C,D,F &amp; G</v>
      </c>
      <c r="AN57" s="76" t="str">
        <f>IF(('[1]Drawer Front Profiles'!$D57-0)&gt;=0,"Look B,C,D,F &amp; G","No")</f>
        <v>Look B,C,D,F &amp; G</v>
      </c>
      <c r="AO57" s="76" t="str">
        <f>IF(('[1]Drawer Front Profiles'!$D57-2.64403281)&gt;=0,"Look B,C,D,F &amp; G","No")</f>
        <v>Look B,C,D,F &amp; G</v>
      </c>
      <c r="AP57" s="76" t="str">
        <f>IF(('[1]Drawer Front Profiles'!$D57-6.5903696)&gt;=0,"Look B,C,D,F &amp; G","No")</f>
        <v>No</v>
      </c>
      <c r="AQ57" s="76" t="str">
        <f>IF(('[1]Drawer Front Profiles'!$D57-0)&gt;=0,"Look B,C,D,F &amp; G","No")</f>
        <v>Look B,C,D,F &amp; G</v>
      </c>
      <c r="AR57" s="76" t="str">
        <f>IF(('[1]Drawer Front Profiles'!$D57-1.99442068)&gt;=0,"Look B,C,D,F &amp; G","No")</f>
        <v>Look B,C,D,F &amp; G</v>
      </c>
      <c r="AS57" s="76" t="str">
        <f>IF(('[1]Drawer Front Profiles'!$D57-0)&gt;=0,"Look B,C,D,F &amp; G","No")</f>
        <v>Look B,C,D,F &amp; G</v>
      </c>
      <c r="AT57" s="76" t="str">
        <f>IF(('[1]Drawer Front Profiles'!$D57-9.07032804)&gt;=0,"Look B,C,D,F &amp; G","No")</f>
        <v>No</v>
      </c>
      <c r="AU57" s="76" t="str">
        <f>IF(('[1]Drawer Front Profiles'!$D57-0)&gt;=0,"Look B,C,D,F &amp; G","No")</f>
        <v>Look B,C,D,F &amp; G</v>
      </c>
      <c r="AV57" s="76" t="str">
        <f>IF(('[1]Drawer Front Profiles'!$D57-0)&gt;=0,"Look B,C,D,F &amp; G","No")</f>
        <v>Look B,C,D,F &amp; G</v>
      </c>
      <c r="AW57" s="76" t="str">
        <f>IF(('[1]Drawer Front Profiles'!$D57-18.86904481)&gt;=0,"Look B,C,D,F &amp; G","No")</f>
        <v>No</v>
      </c>
      <c r="AX57" s="76" t="str">
        <f>IF(('[1]Drawer Front Profiles'!$D57-7.75654335)&gt;=0,"Look B,C,D,F &amp; G","No")</f>
        <v>No</v>
      </c>
      <c r="AY57" s="76" t="str">
        <f>IF(('[1]Drawer Front Profiles'!$D57-17.28154481)&gt;=0,"Look B,C,D,F &amp; G","No")</f>
        <v>No</v>
      </c>
      <c r="AZ57" s="76" t="str">
        <f>IF(('[1]Drawer Front Profiles'!$D57-18.6375)&gt;=0,"Look B,C,D,F &amp; G","No")</f>
        <v>No</v>
      </c>
      <c r="BA57" s="76" t="str">
        <f>IF(('[1]Drawer Front Profiles'!$D57-9.34404)&gt;=0,"Look B,C,D,F &amp; G","No")</f>
        <v>No</v>
      </c>
      <c r="BB57" s="76" t="str">
        <f>IF(('[1]Drawer Front Profiles'!$D57-28.1625)&gt;=0,"Look B,C,D,F &amp; G","No")</f>
        <v>No</v>
      </c>
      <c r="BC57" s="76" t="str">
        <f>IF(('[1]Drawer Front Profiles'!$D57-0)&gt;=0,"Look B,C,D,F &amp; G","No")</f>
        <v>Look B,C,D,F &amp; G</v>
      </c>
      <c r="BD57" s="76" t="str">
        <f>IF(('[1]Drawer Front Profiles'!$D57-21.81250146)&gt;=0,"Look B,C,D,F &amp; G","No")</f>
        <v>No</v>
      </c>
      <c r="BE57" s="76" t="str">
        <f>IF(('[1]Drawer Front Profiles'!$D57-9.1352216)&gt;=0,"Look B,C,D,F &amp; G","No")</f>
        <v>No</v>
      </c>
      <c r="BF57" s="76" t="str">
        <f>IF(('[1]Drawer Front Profiles'!$D57-9.1352216)&gt;=0,"Look B,C,D,F &amp; G","No")</f>
        <v>No</v>
      </c>
      <c r="BG57" s="76" t="str">
        <f>IF(('[1]Drawer Front Profiles'!$D57-21.81250292)&gt;=0,"Look B,C,D,F &amp; G","No")</f>
        <v>No</v>
      </c>
      <c r="BH57" s="76" t="str">
        <f>IF(('[1]Drawer Front Profiles'!$D57-21.81252021)&gt;=0,"Look B,C,D,F &amp; G","No")</f>
        <v>No</v>
      </c>
      <c r="BI57" s="76" t="str">
        <f>IF(('[1]Drawer Front Profiles'!$D57-7.525)&gt;=0,"Look B,C,D,F &amp; G","No")</f>
        <v>No</v>
      </c>
    </row>
    <row r="58" spans="1:61" ht="15.75" customHeight="1" thickBot="1" x14ac:dyDescent="0.3">
      <c r="A58" s="14" t="str">
        <f>IF('[1]Drawer Front Profiles'!$A58&lt;&gt;"",'[1]Drawer Front Profiles'!$A58,"")</f>
        <v>237RP</v>
      </c>
      <c r="B58" s="14" t="str">
        <f>IF('[1]Drawer Front Profiles'!$B58&lt;&gt;"",'[1]Drawer Front Profiles'!$B58,"")</f>
        <v>314-06RP</v>
      </c>
      <c r="C58" s="73" t="str">
        <f>IF(('[1]Drawer Front Profiles'!$D58-0)&gt;=0,"Look B,C,D,F &amp; G","No")</f>
        <v>Look B,C,D,F &amp; G</v>
      </c>
      <c r="D58" s="74" t="str">
        <f>IF(('[1]Drawer Front Profiles'!$D58-0)&gt;=0,"Look B,C,D,F &amp; G","No")</f>
        <v>Look B,C,D,F &amp; G</v>
      </c>
      <c r="E58" s="74" t="str">
        <f>IF(('[1]Drawer Front Profiles'!$D58-2.6439654)&gt;=0,"Look B,C,D,F &amp; G","No")</f>
        <v>Look B,C,D,F &amp; G</v>
      </c>
      <c r="F58" s="74" t="str">
        <f>IF(('[1]Drawer Front Profiles'!$D58-6.5903696)&gt;=0,"Look B,C,D,F &amp; G","No")</f>
        <v>No</v>
      </c>
      <c r="G58" s="74" t="str">
        <f>IF(('[1]Drawer Front Profiles'!$D58-15.46250146)&gt;=0,"Look C,D &amp; G","No")</f>
        <v>No</v>
      </c>
      <c r="H58" s="74" t="str">
        <f>IF(('[1]Drawer Front Profiles'!$D58-9.34404481)&gt;=0,"Look B,C,D &amp; G","No")</f>
        <v>No</v>
      </c>
      <c r="I58" s="74" t="str">
        <f>IF(('[1]Drawer Front Profiles'!$D58-0)&gt;=0,"Look B,C,D,F &amp; G","No")</f>
        <v>Look B,C,D,F &amp; G</v>
      </c>
      <c r="J58" s="74" t="str">
        <f>IF(('[1]Drawer Front Profiles'!$D58-1.99442068)&gt;=0,"Look B,C,D,F &amp; G","No")</f>
        <v>Look B,C,D,F &amp; G</v>
      </c>
      <c r="K58" s="74" t="str">
        <f>IF(('[1]Drawer Front Profiles'!$D58-15.75471398)&gt;=0,"Look C,D &amp; G","No")</f>
        <v>No</v>
      </c>
      <c r="L58" s="74" t="str">
        <f>IF(('[1]Drawer Front Profiles'!$D58-14.02090435)&gt;=0,"Look C,D &amp; G","No")</f>
        <v>No</v>
      </c>
      <c r="M58" s="74" t="str">
        <f>IF(('[1]Drawer Front Profiles'!$D58-18.41250064)&gt;=0,"Look C,D &amp; G","No")</f>
        <v>No</v>
      </c>
      <c r="N58" s="74" t="str">
        <f>IF(('[1]Drawer Front Profiles'!$D58-0)&gt;=0,"Look B,C,D &amp; G","No")</f>
        <v>Look B,C,D &amp; G</v>
      </c>
      <c r="O58" s="74" t="str">
        <f>IF(('[1]Drawer Front Profiles'!$D58-3.04396498)&gt;=0,"Look B,C,D &amp; G","No")</f>
        <v>No</v>
      </c>
      <c r="P58" s="74" t="str">
        <f>IF(('[1]Drawer Front Profiles'!$D58-18.64135815)&gt;=0,"Look C,D &amp; G","No")</f>
        <v>No</v>
      </c>
      <c r="Q58" s="74" t="str">
        <f>IF(('[1]Drawer Front Profiles'!$D58-16.84645805)&gt;=0,"Look C,D &amp; G","No")</f>
        <v>No</v>
      </c>
      <c r="R58" s="75" t="str">
        <f>IF(('[1]Drawer Front Profiles'!$D58-15.46250146)&gt;=0,"Look B,C,D &amp; G","No")</f>
        <v>No</v>
      </c>
      <c r="S58" s="74" t="str">
        <f>IF(('[1]Drawer Front Profiles'!$D58-27.94954481)&gt;=0,"Look C,D &amp; G","No")</f>
        <v>No</v>
      </c>
      <c r="T58" s="74" t="str">
        <f>IF(('[1]Drawer Front Profiles'!$D58-18.64404399)&gt;=0,"Look C,D &amp; G","No")</f>
        <v>No</v>
      </c>
      <c r="U58" s="75" t="str">
        <f>IF(('[1]Drawer Front Profiles'!$D58-0)&gt;=0,"Look B,C,D &amp; G","No")</f>
        <v>Look B,C,D &amp; G</v>
      </c>
      <c r="V58" s="75" t="str">
        <f>IF(('[1]Drawer Front Profiles'!$D58-8.58589172)&gt;=0,"Look B,C,D &amp; G","No")</f>
        <v>No</v>
      </c>
      <c r="W58" s="74" t="str">
        <f>IF(('[1]Drawer Front Profiles'!$D58-0)&gt;=0,"Look B,C,D,F &amp; G","No")</f>
        <v>Look B,C,D,F &amp; G</v>
      </c>
      <c r="X58" s="74" t="str">
        <f>IF(('[1]Drawer Front Profiles'!$D58-2.64403281)&gt;=0,"Look C,D &amp; G","No")</f>
        <v>Look C,D &amp; G</v>
      </c>
      <c r="Y58" s="75" t="str">
        <f>IF(('[1]Drawer Front Profiles'!$D58-9.07032804)&gt;=0,"Look C,D &amp; G","No")</f>
        <v>No</v>
      </c>
      <c r="Z58" s="75" t="str">
        <f>IF(('[1]Drawer Front Profiles'!$D58-15.46250146)&gt;=0,"Look C,D &amp; G","No")</f>
        <v>No</v>
      </c>
      <c r="AA58" s="75" t="str">
        <f>IF(('[1]Drawer Front Profiles'!$D58-15.69403715)&gt;=0,"Look B,C,D &amp; G","No")</f>
        <v>No</v>
      </c>
      <c r="AB58" s="75" t="str">
        <f>IF(('[1]Drawer Front Profiles'!$D58-9.07032804)&gt;=0,"Look B,C,D,F &amp; G","No")</f>
        <v>No</v>
      </c>
      <c r="AC58" s="74" t="str">
        <f>IF(('[1]Drawer Front Profiles'!$D58-14.02090435)&gt;=0,"Look B,C,D &amp; G","No")</f>
        <v>No</v>
      </c>
      <c r="AD58" s="76" t="str">
        <f>IF(('[1]Drawer Front Profiles'!$D58-0)&gt;=0,"Look B,C,D,F &amp; G","No")</f>
        <v>Look B,C,D,F &amp; G</v>
      </c>
      <c r="AE58" s="74" t="str">
        <f>IF(('[1]Drawer Front Profiles'!$D58-6.35954126)&gt;=0,"Look B,C,D &amp; G","No")</f>
        <v>No</v>
      </c>
      <c r="AF58" s="76" t="str">
        <f>IF(('[1]Drawer Front Profiles'!$D58-19.68205639)&gt;=0,"Look B,C,D,F &amp; G","No")</f>
        <v>No</v>
      </c>
      <c r="AG58" s="76" t="str">
        <f>IF(('[1]Drawer Front Profiles'!$D58-15.69404481)&gt;=0,"Look B,C,D,F &amp; G","No")</f>
        <v>No</v>
      </c>
      <c r="AH58" s="76" t="str">
        <f>IF(('[1]Drawer Front Profiles'!$D58-0)&gt;=0,"Look B,C,D,F &amp; G","No")</f>
        <v>Look B,C,D,F &amp; G</v>
      </c>
      <c r="AI58" s="76" t="str">
        <f>IF(('[1]Drawer Front Profiles'!$D58-18.63750146)&gt;=0,"Look B,C,D,F &amp; G","No")</f>
        <v>No</v>
      </c>
      <c r="AJ58" s="76" t="str">
        <f>IF(('[1]Drawer Front Profiles'!$D58-7.75654335)&gt;=0,"Look B,C,D,F &amp; G","No")</f>
        <v>No</v>
      </c>
      <c r="AK58" s="76" t="str">
        <f>IF(('[1]Drawer Front Profiles'!$D58-12.2875)&gt;=0,"Look B,C,D,F &amp; G","No")</f>
        <v>No</v>
      </c>
      <c r="AL58" s="76" t="str">
        <f>IF(('[1]Drawer Front Profiles'!$D58-2.64403281)&gt;=0,"Look B,C,D,F &amp; G","No")</f>
        <v>Look B,C,D,F &amp; G</v>
      </c>
      <c r="AM58" s="76" t="str">
        <f>IF(('[1]Drawer Front Profiles'!$D58-0)&gt;=0,"Look B,C,D,F &amp; G","No")</f>
        <v>Look B,C,D,F &amp; G</v>
      </c>
      <c r="AN58" s="76" t="str">
        <f>IF(('[1]Drawer Front Profiles'!$D58-0)&gt;=0,"Look B,C,D,F &amp; G","No")</f>
        <v>Look B,C,D,F &amp; G</v>
      </c>
      <c r="AO58" s="76" t="str">
        <f>IF(('[1]Drawer Front Profiles'!$D58-2.64403281)&gt;=0,"Look B,C,D,F &amp; G","No")</f>
        <v>Look B,C,D,F &amp; G</v>
      </c>
      <c r="AP58" s="76" t="str">
        <f>IF(('[1]Drawer Front Profiles'!$D58-6.5903696)&gt;=0,"Look B,C,D,F &amp; G","No")</f>
        <v>No</v>
      </c>
      <c r="AQ58" s="76" t="str">
        <f>IF(('[1]Drawer Front Profiles'!$D58-0)&gt;=0,"Look B,C,D,F &amp; G","No")</f>
        <v>Look B,C,D,F &amp; G</v>
      </c>
      <c r="AR58" s="76" t="str">
        <f>IF(('[1]Drawer Front Profiles'!$D58-1.99442068)&gt;=0,"Look B,C,D,F &amp; G","No")</f>
        <v>Look B,C,D,F &amp; G</v>
      </c>
      <c r="AS58" s="76" t="str">
        <f>IF(('[1]Drawer Front Profiles'!$D58-0)&gt;=0,"Look B,C,D,F &amp; G","No")</f>
        <v>Look B,C,D,F &amp; G</v>
      </c>
      <c r="AT58" s="76" t="str">
        <f>IF(('[1]Drawer Front Profiles'!$D58-9.07032804)&gt;=0,"Look B,C,D,F &amp; G","No")</f>
        <v>No</v>
      </c>
      <c r="AU58" s="76" t="str">
        <f>IF(('[1]Drawer Front Profiles'!$D58-0)&gt;=0,"Look B,C,D,F &amp; G","No")</f>
        <v>Look B,C,D,F &amp; G</v>
      </c>
      <c r="AV58" s="76" t="str">
        <f>IF(('[1]Drawer Front Profiles'!$D58-0)&gt;=0,"Look B,C,D,F &amp; G","No")</f>
        <v>Look B,C,D,F &amp; G</v>
      </c>
      <c r="AW58" s="76" t="str">
        <f>IF(('[1]Drawer Front Profiles'!$D58-18.86904481)&gt;=0,"Look B,C,D,F &amp; G","No")</f>
        <v>No</v>
      </c>
      <c r="AX58" s="76" t="str">
        <f>IF(('[1]Drawer Front Profiles'!$D58-7.75654335)&gt;=0,"Look B,C,D,F &amp; G","No")</f>
        <v>No</v>
      </c>
      <c r="AY58" s="76" t="str">
        <f>IF(('[1]Drawer Front Profiles'!$D58-17.28154481)&gt;=0,"Look B,C,D,F &amp; G","No")</f>
        <v>No</v>
      </c>
      <c r="AZ58" s="76" t="str">
        <f>IF(('[1]Drawer Front Profiles'!$D58-18.6375)&gt;=0,"Look B,C,D,F &amp; G","No")</f>
        <v>No</v>
      </c>
      <c r="BA58" s="76" t="str">
        <f>IF(('[1]Drawer Front Profiles'!$D58-9.34404)&gt;=0,"Look B,C,D,F &amp; G","No")</f>
        <v>No</v>
      </c>
      <c r="BB58" s="76" t="str">
        <f>IF(('[1]Drawer Front Profiles'!$D58-28.1625)&gt;=0,"Look B,C,D,F &amp; G","No")</f>
        <v>No</v>
      </c>
      <c r="BC58" s="76" t="str">
        <f>IF(('[1]Drawer Front Profiles'!$D58-0)&gt;=0,"Look B,C,D,F &amp; G","No")</f>
        <v>Look B,C,D,F &amp; G</v>
      </c>
      <c r="BD58" s="76" t="str">
        <f>IF(('[1]Drawer Front Profiles'!$D58-21.81250146)&gt;=0,"Look B,C,D,F &amp; G","No")</f>
        <v>No</v>
      </c>
      <c r="BE58" s="76" t="str">
        <f>IF(('[1]Drawer Front Profiles'!$D58-9.1352216)&gt;=0,"Look B,C,D,F &amp; G","No")</f>
        <v>No</v>
      </c>
      <c r="BF58" s="76" t="str">
        <f>IF(('[1]Drawer Front Profiles'!$D58-9.1352216)&gt;=0,"Look B,C,D,F &amp; G","No")</f>
        <v>No</v>
      </c>
      <c r="BG58" s="76" t="str">
        <f>IF(('[1]Drawer Front Profiles'!$D58-21.81250292)&gt;=0,"Look B,C,D,F &amp; G","No")</f>
        <v>No</v>
      </c>
      <c r="BH58" s="76" t="str">
        <f>IF(('[1]Drawer Front Profiles'!$D58-21.81252021)&gt;=0,"Look B,C,D,F &amp; G","No")</f>
        <v>No</v>
      </c>
      <c r="BI58" s="76" t="str">
        <f>IF(('[1]Drawer Front Profiles'!$D58-7.525)&gt;=0,"Look B,C,D,F &amp; G","No")</f>
        <v>No</v>
      </c>
    </row>
    <row r="59" spans="1:61" ht="15.75" customHeight="1" thickBot="1" x14ac:dyDescent="0.3">
      <c r="A59" s="127" t="str">
        <f>IF('[1]Drawer Front Profiles'!$A59&lt;&gt;"",'[1]Drawer Front Profiles'!$A59,"")</f>
        <v>244RP</v>
      </c>
      <c r="B59" s="127" t="str">
        <f>IF('[1]Drawer Front Profiles'!$B59&lt;&gt;"",'[1]Drawer Front Profiles'!$B59,"")</f>
        <v>315-19RP</v>
      </c>
      <c r="C59" s="128" t="str">
        <f>IF(('[1]Drawer Front Profiles'!$D59-0)&gt;=0,"Look B,C,D,F &amp; G","No")</f>
        <v>Look B,C,D,F &amp; G</v>
      </c>
      <c r="D59" s="129" t="str">
        <f>IF(('[1]Drawer Front Profiles'!$D59-0)&gt;=0,"Look B,C,D,F &amp; G","No")</f>
        <v>Look B,C,D,F &amp; G</v>
      </c>
      <c r="E59" s="129" t="str">
        <f>IF(('[1]Drawer Front Profiles'!$D59-2.6439654)&gt;=0,"Look B,C,D,F &amp; G","No")</f>
        <v>No</v>
      </c>
      <c r="F59" s="129" t="str">
        <f>IF(('[1]Drawer Front Profiles'!$D59-6.5903696)&gt;=0,"Look B,C,D,F &amp; G","No")</f>
        <v>No</v>
      </c>
      <c r="G59" s="129" t="str">
        <f>IF(('[1]Drawer Front Profiles'!$D59-15.46250146)&gt;=0,"Look C,D &amp; G","No")</f>
        <v>No</v>
      </c>
      <c r="H59" s="129" t="str">
        <f>IF(('[1]Drawer Front Profiles'!$D59-9.34404481)&gt;=0,"Look B,C,D &amp; G","No")</f>
        <v>No</v>
      </c>
      <c r="I59" s="129" t="str">
        <f>IF(('[1]Drawer Front Profiles'!$D59-0)&gt;=0,"Look B,C,D,F &amp; G","No")</f>
        <v>Look B,C,D,F &amp; G</v>
      </c>
      <c r="J59" s="129" t="str">
        <f>IF(('[1]Drawer Front Profiles'!$D59-1.99442068)&gt;=0,"Look B,C,D,F &amp; G","No")</f>
        <v>No</v>
      </c>
      <c r="K59" s="129" t="str">
        <f>IF(('[1]Drawer Front Profiles'!$D59-15.75471398)&gt;=0,"Look C,D &amp; G","No")</f>
        <v>No</v>
      </c>
      <c r="L59" s="129" t="str">
        <f>IF(('[1]Drawer Front Profiles'!$D59-14.02090435)&gt;=0,"Look C,D &amp; G","No")</f>
        <v>No</v>
      </c>
      <c r="M59" s="129" t="str">
        <f>IF(('[1]Drawer Front Profiles'!$D59-18.41250064)&gt;=0,"Look C,D &amp; G","No")</f>
        <v>No</v>
      </c>
      <c r="N59" s="129" t="str">
        <f>IF(('[1]Drawer Front Profiles'!$D59-0)&gt;=0,"Look B,C,D &amp; G","No")</f>
        <v>Look B,C,D &amp; G</v>
      </c>
      <c r="O59" s="129" t="str">
        <f>IF(('[1]Drawer Front Profiles'!$D59-3.04396498)&gt;=0,"Look B,C,D &amp; G","No")</f>
        <v>No</v>
      </c>
      <c r="P59" s="129" t="str">
        <f>IF(('[1]Drawer Front Profiles'!$D59-18.64135815)&gt;=0,"Look C,D &amp; G","No")</f>
        <v>No</v>
      </c>
      <c r="Q59" s="129" t="str">
        <f>IF(('[1]Drawer Front Profiles'!$D59-16.84645805)&gt;=0,"Look C,D &amp; G","No")</f>
        <v>No</v>
      </c>
      <c r="R59" s="130" t="str">
        <f>IF(('[1]Drawer Front Profiles'!$D59-15.46250146)&gt;=0,"Look B,C,D &amp; G","No")</f>
        <v>No</v>
      </c>
      <c r="S59" s="129" t="str">
        <f>IF(('[1]Drawer Front Profiles'!$D59-27.94954481)&gt;=0,"Look C,D &amp; G","No")</f>
        <v>No</v>
      </c>
      <c r="T59" s="129" t="str">
        <f>IF(('[1]Drawer Front Profiles'!$D59-18.64404399)&gt;=0,"Look C,D &amp; G","No")</f>
        <v>No</v>
      </c>
      <c r="U59" s="130" t="str">
        <f>IF(('[1]Drawer Front Profiles'!$D59-0)&gt;=0,"Look B,C,D &amp; G","No")</f>
        <v>Look B,C,D &amp; G</v>
      </c>
      <c r="V59" s="130" t="str">
        <f>IF(('[1]Drawer Front Profiles'!$D59-8.58589172)&gt;=0,"Look B,C,D &amp; G","No")</f>
        <v>No</v>
      </c>
      <c r="W59" s="129" t="str">
        <f>IF(('[1]Drawer Front Profiles'!$D59-0)&gt;=0,"Look B,C,D,F &amp; G","No")</f>
        <v>Look B,C,D,F &amp; G</v>
      </c>
      <c r="X59" s="129" t="str">
        <f>IF(('[1]Drawer Front Profiles'!$D59-2.64403281)&gt;=0,"Look C,D &amp; G","No")</f>
        <v>No</v>
      </c>
      <c r="Y59" s="130" t="str">
        <f>IF(('[1]Drawer Front Profiles'!$D59-9.07032804)&gt;=0,"Look C,D &amp; G","No")</f>
        <v>No</v>
      </c>
      <c r="Z59" s="130" t="str">
        <f>IF(('[1]Drawer Front Profiles'!$D59-15.46250146)&gt;=0,"Look C,D &amp; G","No")</f>
        <v>No</v>
      </c>
      <c r="AA59" s="130" t="str">
        <f>IF(('[1]Drawer Front Profiles'!$D59-15.69403715)&gt;=0,"Look B,C,D &amp; G","No")</f>
        <v>No</v>
      </c>
      <c r="AB59" s="130" t="str">
        <f>IF(('[1]Drawer Front Profiles'!$D59-9.07032804)&gt;=0,"Look B,C,D,F &amp; G","No")</f>
        <v>No</v>
      </c>
      <c r="AC59" s="129" t="str">
        <f>IF(('[1]Drawer Front Profiles'!$D59-14.02090435)&gt;=0,"Look B,C,D &amp; G","No")</f>
        <v>No</v>
      </c>
      <c r="AD59" s="131" t="str">
        <f>IF(('[1]Drawer Front Profiles'!$D59-0)&gt;=0,"Look B,C,D,F &amp; G","No")</f>
        <v>Look B,C,D,F &amp; G</v>
      </c>
      <c r="AE59" s="129" t="str">
        <f>IF(('[1]Drawer Front Profiles'!$D59-6.35954126)&gt;=0,"Look B,C,D &amp; G","No")</f>
        <v>No</v>
      </c>
      <c r="AF59" s="131" t="str">
        <f>IF(('[1]Drawer Front Profiles'!$D59-19.68205639)&gt;=0,"Look B,C,D,F &amp; G","No")</f>
        <v>No</v>
      </c>
      <c r="AG59" s="131" t="str">
        <f>IF(('[1]Drawer Front Profiles'!$D59-15.69404481)&gt;=0,"Look B,C,D,F &amp; G","No")</f>
        <v>No</v>
      </c>
      <c r="AH59" s="131" t="str">
        <f>IF(('[1]Drawer Front Profiles'!$D59-0)&gt;=0,"Look B,C,D,F &amp; G","No")</f>
        <v>Look B,C,D,F &amp; G</v>
      </c>
      <c r="AI59" s="131" t="str">
        <f>IF(('[1]Drawer Front Profiles'!$D59-18.63750146)&gt;=0,"Look B,C,D,F &amp; G","No")</f>
        <v>No</v>
      </c>
      <c r="AJ59" s="131" t="str">
        <f>IF(('[1]Drawer Front Profiles'!$D59-7.75654335)&gt;=0,"Look B,C,D,F &amp; G","No")</f>
        <v>No</v>
      </c>
      <c r="AK59" s="131" t="str">
        <f>IF(('[1]Drawer Front Profiles'!$D59-12.2875)&gt;=0,"Look B,C,D,F &amp; G","No")</f>
        <v>No</v>
      </c>
      <c r="AL59" s="131" t="str">
        <f>IF(('[1]Drawer Front Profiles'!$D59-2.64403281)&gt;=0,"Look B,C,D,F &amp; G","No")</f>
        <v>No</v>
      </c>
      <c r="AM59" s="131" t="str">
        <f>IF(('[1]Drawer Front Profiles'!$D59-0)&gt;=0,"Look B,C,D,F &amp; G","No")</f>
        <v>Look B,C,D,F &amp; G</v>
      </c>
      <c r="AN59" s="131" t="str">
        <f>IF(('[1]Drawer Front Profiles'!$D59-0)&gt;=0,"Look B,C,D,F &amp; G","No")</f>
        <v>Look B,C,D,F &amp; G</v>
      </c>
      <c r="AO59" s="131" t="str">
        <f>IF(('[1]Drawer Front Profiles'!$D59-2.64403281)&gt;=0,"Look B,C,D,F &amp; G","No")</f>
        <v>No</v>
      </c>
      <c r="AP59" s="131" t="str">
        <f>IF(('[1]Drawer Front Profiles'!$D59-6.5903696)&gt;=0,"Look B,C,D,F &amp; G","No")</f>
        <v>No</v>
      </c>
      <c r="AQ59" s="131" t="str">
        <f>IF(('[1]Drawer Front Profiles'!$D59-0)&gt;=0,"Look B,C,D,F &amp; G","No")</f>
        <v>Look B,C,D,F &amp; G</v>
      </c>
      <c r="AR59" s="131" t="str">
        <f>IF(('[1]Drawer Front Profiles'!$D59-1.99442068)&gt;=0,"Look B,C,D,F &amp; G","No")</f>
        <v>No</v>
      </c>
      <c r="AS59" s="131" t="str">
        <f>IF(('[1]Drawer Front Profiles'!$D59-0)&gt;=0,"Look B,C,D,F &amp; G","No")</f>
        <v>Look B,C,D,F &amp; G</v>
      </c>
      <c r="AT59" s="131" t="str">
        <f>IF(('[1]Drawer Front Profiles'!$D59-9.07032804)&gt;=0,"Look B,C,D,F &amp; G","No")</f>
        <v>No</v>
      </c>
      <c r="AU59" s="131" t="str">
        <f>IF(('[1]Drawer Front Profiles'!$D59-0)&gt;=0,"Look B,C,D,F &amp; G","No")</f>
        <v>Look B,C,D,F &amp; G</v>
      </c>
      <c r="AV59" s="131" t="str">
        <f>IF(('[1]Drawer Front Profiles'!$D59-0)&gt;=0,"Look B,C,D,F &amp; G","No")</f>
        <v>Look B,C,D,F &amp; G</v>
      </c>
      <c r="AW59" s="131" t="str">
        <f>IF(('[1]Drawer Front Profiles'!$D59-18.86904481)&gt;=0,"Look B,C,D,F &amp; G","No")</f>
        <v>No</v>
      </c>
      <c r="AX59" s="131" t="str">
        <f>IF(('[1]Drawer Front Profiles'!$D59-7.75654335)&gt;=0,"Look B,C,D,F &amp; G","No")</f>
        <v>No</v>
      </c>
      <c r="AY59" s="131" t="str">
        <f>IF(('[1]Drawer Front Profiles'!$D59-17.28154481)&gt;=0,"Look B,C,D,F &amp; G","No")</f>
        <v>No</v>
      </c>
      <c r="AZ59" s="131" t="str">
        <f>IF(('[1]Drawer Front Profiles'!$D59-18.6375)&gt;=0,"Look B,C,D,F &amp; G","No")</f>
        <v>No</v>
      </c>
      <c r="BA59" s="131" t="str">
        <f>IF(('[1]Drawer Front Profiles'!$D59-9.34404)&gt;=0,"Look B,C,D,F &amp; G","No")</f>
        <v>No</v>
      </c>
      <c r="BB59" s="131" t="str">
        <f>IF(('[1]Drawer Front Profiles'!$D59-28.1625)&gt;=0,"Look B,C,D,F &amp; G","No")</f>
        <v>No</v>
      </c>
      <c r="BC59" s="131" t="str">
        <f>IF(('[1]Drawer Front Profiles'!$D59-0)&gt;=0,"Look B,C,D,F &amp; G","No")</f>
        <v>Look B,C,D,F &amp; G</v>
      </c>
      <c r="BD59" s="131" t="str">
        <f>IF(('[1]Drawer Front Profiles'!$D59-21.81250146)&gt;=0,"Look B,C,D,F &amp; G","No")</f>
        <v>No</v>
      </c>
      <c r="BE59" s="131" t="str">
        <f>IF(('[1]Drawer Front Profiles'!$D59-9.1352216)&gt;=0,"Look B,C,D,F &amp; G","No")</f>
        <v>No</v>
      </c>
      <c r="BF59" s="131" t="str">
        <f>IF(('[1]Drawer Front Profiles'!$D59-9.1352216)&gt;=0,"Look B,C,D,F &amp; G","No")</f>
        <v>No</v>
      </c>
      <c r="BG59" s="131" t="str">
        <f>IF(('[1]Drawer Front Profiles'!$D59-21.81250292)&gt;=0,"Look B,C,D,F &amp; G","No")</f>
        <v>No</v>
      </c>
      <c r="BH59" s="131" t="str">
        <f>IF(('[1]Drawer Front Profiles'!$D59-21.81252021)&gt;=0,"Look B,C,D,F &amp; G","No")</f>
        <v>No</v>
      </c>
      <c r="BI59" s="131" t="str">
        <f>IF(('[1]Drawer Front Profiles'!$D59-7.525)&gt;=0,"Look B,C,D,F &amp; G","No")</f>
        <v>No</v>
      </c>
    </row>
    <row r="60" spans="1:61" ht="15.75" customHeight="1" thickBot="1" x14ac:dyDescent="0.3">
      <c r="A60" s="14" t="str">
        <f>IF('[1]Drawer Front Profiles'!$A60&lt;&gt;"",'[1]Drawer Front Profiles'!$A60,"")</f>
        <v>216RP</v>
      </c>
      <c r="B60" s="14" t="str">
        <f>IF('[1]Drawer Front Profiles'!$B60&lt;&gt;"",'[1]Drawer Front Profiles'!$B60,"")</f>
        <v>316-13RP</v>
      </c>
      <c r="C60" s="73" t="str">
        <f>IF(('[1]Drawer Front Profiles'!$D60-0)&gt;=0,"Look B,C,D,F &amp; G","No")</f>
        <v>Look B,C,D,F &amp; G</v>
      </c>
      <c r="D60" s="74" t="str">
        <f>IF(('[1]Drawer Front Profiles'!$D60-0)&gt;=0,"Look B,C,D,F &amp; G","No")</f>
        <v>Look B,C,D,F &amp; G</v>
      </c>
      <c r="E60" s="74" t="str">
        <f>IF(('[1]Drawer Front Profiles'!$D60-2.6439654)&gt;=0,"Look B,C,D,F &amp; G","No")</f>
        <v>Look B,C,D,F &amp; G</v>
      </c>
      <c r="F60" s="74" t="str">
        <f>IF(('[1]Drawer Front Profiles'!$D60-6.5903696)&gt;=0,"Look B,C,D,F &amp; G","No")</f>
        <v>Look B,C,D,F &amp; G</v>
      </c>
      <c r="G60" s="74" t="str">
        <f>IF(('[1]Drawer Front Profiles'!$D60-15.46250146)&gt;=0,"Look C,D &amp; G","No")</f>
        <v>No</v>
      </c>
      <c r="H60" s="74" t="str">
        <f>IF(('[1]Drawer Front Profiles'!$D60-9.34404481)&gt;=0,"Look B,C,D &amp; G","No")</f>
        <v>No</v>
      </c>
      <c r="I60" s="74" t="str">
        <f>IF(('[1]Drawer Front Profiles'!$D60-0)&gt;=0,"Look B,C,D,F &amp; G","No")</f>
        <v>Look B,C,D,F &amp; G</v>
      </c>
      <c r="J60" s="74" t="str">
        <f>IF(('[1]Drawer Front Profiles'!$D60-1.99442068)&gt;=0,"Look B,C,D,F &amp; G","No")</f>
        <v>Look B,C,D,F &amp; G</v>
      </c>
      <c r="K60" s="74" t="str">
        <f>IF(('[1]Drawer Front Profiles'!$D60-15.75471398)&gt;=0,"Look C,D &amp; G","No")</f>
        <v>No</v>
      </c>
      <c r="L60" s="74" t="str">
        <f>IF(('[1]Drawer Front Profiles'!$D60-14.02090435)&gt;=0,"Look C,D &amp; G","No")</f>
        <v>No</v>
      </c>
      <c r="M60" s="74" t="str">
        <f>IF(('[1]Drawer Front Profiles'!$D60-18.41250064)&gt;=0,"Look C,D &amp; G","No")</f>
        <v>No</v>
      </c>
      <c r="N60" s="74" t="str">
        <f>IF(('[1]Drawer Front Profiles'!$D60-0)&gt;=0,"Look B,C,D &amp; G","No")</f>
        <v>Look B,C,D &amp; G</v>
      </c>
      <c r="O60" s="74" t="str">
        <f>IF(('[1]Drawer Front Profiles'!$D60-3.04396498)&gt;=0,"Look B,C,D &amp; G","No")</f>
        <v>Look B,C,D &amp; G</v>
      </c>
      <c r="P60" s="74" t="str">
        <f>IF(('[1]Drawer Front Profiles'!$D60-18.64135815)&gt;=0,"Look C,D &amp; G","No")</f>
        <v>No</v>
      </c>
      <c r="Q60" s="74" t="str">
        <f>IF(('[1]Drawer Front Profiles'!$D60-16.84645805)&gt;=0,"Look C,D &amp; G","No")</f>
        <v>No</v>
      </c>
      <c r="R60" s="75" t="str">
        <f>IF(('[1]Drawer Front Profiles'!$D60-15.46250146)&gt;=0,"Look B,C,D &amp; G","No")</f>
        <v>No</v>
      </c>
      <c r="S60" s="74" t="str">
        <f>IF(('[1]Drawer Front Profiles'!$D60-27.94954481)&gt;=0,"Look C,D &amp; G","No")</f>
        <v>No</v>
      </c>
      <c r="T60" s="74" t="str">
        <f>IF(('[1]Drawer Front Profiles'!$D60-18.64404399)&gt;=0,"Look C,D &amp; G","No")</f>
        <v>No</v>
      </c>
      <c r="U60" s="75" t="str">
        <f>IF(('[1]Drawer Front Profiles'!$D60-0)&gt;=0,"Look B,C,D &amp; G","No")</f>
        <v>Look B,C,D &amp; G</v>
      </c>
      <c r="V60" s="75" t="str">
        <f>IF(('[1]Drawer Front Profiles'!$D60-8.58589172)&gt;=0,"Look B,C,D &amp; G","No")</f>
        <v>No</v>
      </c>
      <c r="W60" s="74" t="str">
        <f>IF(('[1]Drawer Front Profiles'!$D60-0)&gt;=0,"Look B,C,D,F &amp; G","No")</f>
        <v>Look B,C,D,F &amp; G</v>
      </c>
      <c r="X60" s="74" t="str">
        <f>IF(('[1]Drawer Front Profiles'!$D60-2.64403281)&gt;=0,"Look C,D &amp; G","No")</f>
        <v>Look C,D &amp; G</v>
      </c>
      <c r="Y60" s="75" t="str">
        <f>IF(('[1]Drawer Front Profiles'!$D60-9.07032804)&gt;=0,"Look C,D &amp; G","No")</f>
        <v>No</v>
      </c>
      <c r="Z60" s="75" t="str">
        <f>IF(('[1]Drawer Front Profiles'!$D60-15.46250146)&gt;=0,"Look C,D &amp; G","No")</f>
        <v>No</v>
      </c>
      <c r="AA60" s="75" t="str">
        <f>IF(('[1]Drawer Front Profiles'!$D60-15.69403715)&gt;=0,"Look B,C,D &amp; G","No")</f>
        <v>No</v>
      </c>
      <c r="AB60" s="75" t="str">
        <f>IF(('[1]Drawer Front Profiles'!$D60-9.07032804)&gt;=0,"Look B,C,D,F &amp; G","No")</f>
        <v>No</v>
      </c>
      <c r="AC60" s="74" t="str">
        <f>IF(('[1]Drawer Front Profiles'!$D60-14.02090435)&gt;=0,"Look B,C,D &amp; G","No")</f>
        <v>No</v>
      </c>
      <c r="AD60" s="76" t="str">
        <f>IF(('[1]Drawer Front Profiles'!$D60-0)&gt;=0,"Look B,C,D,F &amp; G","No")</f>
        <v>Look B,C,D,F &amp; G</v>
      </c>
      <c r="AE60" s="74" t="str">
        <f>IF(('[1]Drawer Front Profiles'!$D60-6.35954126)&gt;=0,"Look B,C,D &amp; G","No")</f>
        <v>Look B,C,D &amp; G</v>
      </c>
      <c r="AF60" s="76" t="str">
        <f>IF(('[1]Drawer Front Profiles'!$D60-19.68205639)&gt;=0,"Look B,C,D,F &amp; G","No")</f>
        <v>No</v>
      </c>
      <c r="AG60" s="76" t="str">
        <f>IF(('[1]Drawer Front Profiles'!$D60-15.69404481)&gt;=0,"Look B,C,D,F &amp; G","No")</f>
        <v>No</v>
      </c>
      <c r="AH60" s="76" t="str">
        <f>IF(('[1]Drawer Front Profiles'!$D60-0)&gt;=0,"Look B,C,D,F &amp; G","No")</f>
        <v>Look B,C,D,F &amp; G</v>
      </c>
      <c r="AI60" s="76" t="str">
        <f>IF(('[1]Drawer Front Profiles'!$D60-18.63750146)&gt;=0,"Look B,C,D,F &amp; G","No")</f>
        <v>No</v>
      </c>
      <c r="AJ60" s="76" t="str">
        <f>IF(('[1]Drawer Front Profiles'!$D60-7.75654335)&gt;=0,"Look B,C,D,F &amp; G","No")</f>
        <v>No</v>
      </c>
      <c r="AK60" s="76" t="str">
        <f>IF(('[1]Drawer Front Profiles'!$D60-12.2875)&gt;=0,"Look B,C,D,F &amp; G","No")</f>
        <v>No</v>
      </c>
      <c r="AL60" s="76" t="str">
        <f>IF(('[1]Drawer Front Profiles'!$D60-2.64403281)&gt;=0,"Look B,C,D,F &amp; G","No")</f>
        <v>Look B,C,D,F &amp; G</v>
      </c>
      <c r="AM60" s="76" t="str">
        <f>IF(('[1]Drawer Front Profiles'!$D60-0)&gt;=0,"Look B,C,D,F &amp; G","No")</f>
        <v>Look B,C,D,F &amp; G</v>
      </c>
      <c r="AN60" s="76" t="str">
        <f>IF(('[1]Drawer Front Profiles'!$D60-0)&gt;=0,"Look B,C,D,F &amp; G","No")</f>
        <v>Look B,C,D,F &amp; G</v>
      </c>
      <c r="AO60" s="76" t="str">
        <f>IF(('[1]Drawer Front Profiles'!$D60-2.64403281)&gt;=0,"Look B,C,D,F &amp; G","No")</f>
        <v>Look B,C,D,F &amp; G</v>
      </c>
      <c r="AP60" s="76" t="str">
        <f>IF(('[1]Drawer Front Profiles'!$D60-6.5903696)&gt;=0,"Look B,C,D,F &amp; G","No")</f>
        <v>Look B,C,D,F &amp; G</v>
      </c>
      <c r="AQ60" s="76" t="str">
        <f>IF(('[1]Drawer Front Profiles'!$D60-0)&gt;=0,"Look B,C,D,F &amp; G","No")</f>
        <v>Look B,C,D,F &amp; G</v>
      </c>
      <c r="AR60" s="76" t="str">
        <f>IF(('[1]Drawer Front Profiles'!$D60-1.99442068)&gt;=0,"Look B,C,D,F &amp; G","No")</f>
        <v>Look B,C,D,F &amp; G</v>
      </c>
      <c r="AS60" s="76" t="str">
        <f>IF(('[1]Drawer Front Profiles'!$D60-0)&gt;=0,"Look B,C,D,F &amp; G","No")</f>
        <v>Look B,C,D,F &amp; G</v>
      </c>
      <c r="AT60" s="76" t="str">
        <f>IF(('[1]Drawer Front Profiles'!$D60-9.07032804)&gt;=0,"Look B,C,D,F &amp; G","No")</f>
        <v>No</v>
      </c>
      <c r="AU60" s="76" t="str">
        <f>IF(('[1]Drawer Front Profiles'!$D60-0)&gt;=0,"Look B,C,D,F &amp; G","No")</f>
        <v>Look B,C,D,F &amp; G</v>
      </c>
      <c r="AV60" s="76" t="str">
        <f>IF(('[1]Drawer Front Profiles'!$D60-0)&gt;=0,"Look B,C,D,F &amp; G","No")</f>
        <v>Look B,C,D,F &amp; G</v>
      </c>
      <c r="AW60" s="76" t="str">
        <f>IF(('[1]Drawer Front Profiles'!$D60-18.86904481)&gt;=0,"Look B,C,D,F &amp; G","No")</f>
        <v>No</v>
      </c>
      <c r="AX60" s="76" t="str">
        <f>IF(('[1]Drawer Front Profiles'!$D60-7.75654335)&gt;=0,"Look B,C,D,F &amp; G","No")</f>
        <v>No</v>
      </c>
      <c r="AY60" s="76" t="str">
        <f>IF(('[1]Drawer Front Profiles'!$D60-17.28154481)&gt;=0,"Look B,C,D,F &amp; G","No")</f>
        <v>No</v>
      </c>
      <c r="AZ60" s="76" t="str">
        <f>IF(('[1]Drawer Front Profiles'!$D60-18.6375)&gt;=0,"Look B,C,D,F &amp; G","No")</f>
        <v>No</v>
      </c>
      <c r="BA60" s="76" t="str">
        <f>IF(('[1]Drawer Front Profiles'!$D60-9.34404)&gt;=0,"Look B,C,D,F &amp; G","No")</f>
        <v>No</v>
      </c>
      <c r="BB60" s="76" t="str">
        <f>IF(('[1]Drawer Front Profiles'!$D60-28.1625)&gt;=0,"Look B,C,D,F &amp; G","No")</f>
        <v>No</v>
      </c>
      <c r="BC60" s="76" t="str">
        <f>IF(('[1]Drawer Front Profiles'!$D60-0)&gt;=0,"Look B,C,D,F &amp; G","No")</f>
        <v>Look B,C,D,F &amp; G</v>
      </c>
      <c r="BD60" s="76" t="str">
        <f>IF(('[1]Drawer Front Profiles'!$D60-21.81250146)&gt;=0,"Look B,C,D,F &amp; G","No")</f>
        <v>No</v>
      </c>
      <c r="BE60" s="76" t="str">
        <f>IF(('[1]Drawer Front Profiles'!$D60-9.1352216)&gt;=0,"Look B,C,D,F &amp; G","No")</f>
        <v>No</v>
      </c>
      <c r="BF60" s="76" t="str">
        <f>IF(('[1]Drawer Front Profiles'!$D60-9.1352216)&gt;=0,"Look B,C,D,F &amp; G","No")</f>
        <v>No</v>
      </c>
      <c r="BG60" s="76" t="str">
        <f>IF(('[1]Drawer Front Profiles'!$D60-21.81250292)&gt;=0,"Look B,C,D,F &amp; G","No")</f>
        <v>No</v>
      </c>
      <c r="BH60" s="76" t="str">
        <f>IF(('[1]Drawer Front Profiles'!$D60-21.81252021)&gt;=0,"Look B,C,D,F &amp; G","No")</f>
        <v>No</v>
      </c>
      <c r="BI60" s="76" t="str">
        <f>IF(('[1]Drawer Front Profiles'!$D60-7.525)&gt;=0,"Look B,C,D,F &amp; G","No")</f>
        <v>No</v>
      </c>
    </row>
    <row r="61" spans="1:61" ht="15.75" customHeight="1" thickBot="1" x14ac:dyDescent="0.3">
      <c r="A61" s="127" t="str">
        <f>IF('[1]Drawer Front Profiles'!$A61&lt;&gt;"",'[1]Drawer Front Profiles'!$A61,"")</f>
        <v>245RP</v>
      </c>
      <c r="B61" s="127" t="str">
        <f>IF('[1]Drawer Front Profiles'!$B61&lt;&gt;"",'[1]Drawer Front Profiles'!$B61,"")</f>
        <v>316-25RP</v>
      </c>
      <c r="C61" s="128" t="str">
        <f>IF(('[1]Drawer Front Profiles'!$D61-0)&gt;=0,"Look B,C,D,F &amp; G","No")</f>
        <v>Look B,C,D,F &amp; G</v>
      </c>
      <c r="D61" s="129" t="str">
        <f>IF(('[1]Drawer Front Profiles'!$D61-0)&gt;=0,"Look B,C,D,F &amp; G","No")</f>
        <v>Look B,C,D,F &amp; G</v>
      </c>
      <c r="E61" s="129" t="str">
        <f>IF(('[1]Drawer Front Profiles'!$D61-2.6439654)&gt;=0,"Look B,C,D,F &amp; G","No")</f>
        <v>Look B,C,D,F &amp; G</v>
      </c>
      <c r="F61" s="129" t="str">
        <f>IF(('[1]Drawer Front Profiles'!$D61-6.5903696)&gt;=0,"Look B,C,D,F &amp; G","No")</f>
        <v>Look B,C,D,F &amp; G</v>
      </c>
      <c r="G61" s="129" t="str">
        <f>IF(('[1]Drawer Front Profiles'!$D61-15.46250146)&gt;=0,"Look C,D &amp; G","No")</f>
        <v>Look C,D &amp; G</v>
      </c>
      <c r="H61" s="129" t="str">
        <f>IF(('[1]Drawer Front Profiles'!$D61-9.34404481)&gt;=0,"Look B,C,D &amp; G","No")</f>
        <v>Look B,C,D &amp; G</v>
      </c>
      <c r="I61" s="129" t="str">
        <f>IF(('[1]Drawer Front Profiles'!$D61-0)&gt;=0,"Look B,C,D,F &amp; G","No")</f>
        <v>Look B,C,D,F &amp; G</v>
      </c>
      <c r="J61" s="129" t="str">
        <f>IF(('[1]Drawer Front Profiles'!$D61-1.99442068)&gt;=0,"Look B,C,D,F &amp; G","No")</f>
        <v>Look B,C,D,F &amp; G</v>
      </c>
      <c r="K61" s="129" t="str">
        <f>IF(('[1]Drawer Front Profiles'!$D61-15.75471398)&gt;=0,"Look C,D &amp; G","No")</f>
        <v>Look C,D &amp; G</v>
      </c>
      <c r="L61" s="129" t="str">
        <f>IF(('[1]Drawer Front Profiles'!$D61-14.02090435)&gt;=0,"Look C,D &amp; G","No")</f>
        <v>Look C,D &amp; G</v>
      </c>
      <c r="M61" s="129" t="str">
        <f>IF(('[1]Drawer Front Profiles'!$D61-18.41250064)&gt;=0,"Look C,D &amp; G","No")</f>
        <v>Look C,D &amp; G</v>
      </c>
      <c r="N61" s="129" t="str">
        <f>IF(('[1]Drawer Front Profiles'!$D61-0)&gt;=0,"Look B,C,D &amp; G","No")</f>
        <v>Look B,C,D &amp; G</v>
      </c>
      <c r="O61" s="129" t="str">
        <f>IF(('[1]Drawer Front Profiles'!$D61-3.04396498)&gt;=0,"Look B,C,D &amp; G","No")</f>
        <v>Look B,C,D &amp; G</v>
      </c>
      <c r="P61" s="129" t="str">
        <f>IF(('[1]Drawer Front Profiles'!$D61-18.64135815)&gt;=0,"Look C,D &amp; G","No")</f>
        <v>Look C,D &amp; G</v>
      </c>
      <c r="Q61" s="129" t="str">
        <f>IF(('[1]Drawer Front Profiles'!$D61-16.84645805)&gt;=0,"Look C,D &amp; G","No")</f>
        <v>Look C,D &amp; G</v>
      </c>
      <c r="R61" s="130" t="str">
        <f>IF(('[1]Drawer Front Profiles'!$D61-15.46250146)&gt;=0,"Look B,C,D &amp; G","No")</f>
        <v>Look B,C,D &amp; G</v>
      </c>
      <c r="S61" s="129" t="str">
        <f>IF(('[1]Drawer Front Profiles'!$D61-27.94954481)&gt;=0,"Look C,D &amp; G","No")</f>
        <v>No</v>
      </c>
      <c r="T61" s="129" t="str">
        <f>IF(('[1]Drawer Front Profiles'!$D61-18.64404399)&gt;=0,"Look C,D &amp; G","No")</f>
        <v>Look C,D &amp; G</v>
      </c>
      <c r="U61" s="130" t="str">
        <f>IF(('[1]Drawer Front Profiles'!$D61-0)&gt;=0,"Look B,C,D &amp; G","No")</f>
        <v>Look B,C,D &amp; G</v>
      </c>
      <c r="V61" s="130" t="str">
        <f>IF(('[1]Drawer Front Profiles'!$D61-8.58589172)&gt;=0,"Look B,C,D &amp; G","No")</f>
        <v>Look B,C,D &amp; G</v>
      </c>
      <c r="W61" s="129" t="str">
        <f>IF(('[1]Drawer Front Profiles'!$D61-0)&gt;=0,"Look B,C,D,F &amp; G","No")</f>
        <v>Look B,C,D,F &amp; G</v>
      </c>
      <c r="X61" s="129" t="str">
        <f>IF(('[1]Drawer Front Profiles'!$D61-2.64403281)&gt;=0,"Look C,D &amp; G","No")</f>
        <v>Look C,D &amp; G</v>
      </c>
      <c r="Y61" s="130" t="str">
        <f>IF(('[1]Drawer Front Profiles'!$D61-9.07032804)&gt;=0,"Look C,D &amp; G","No")</f>
        <v>Look C,D &amp; G</v>
      </c>
      <c r="Z61" s="130" t="str">
        <f>IF(('[1]Drawer Front Profiles'!$D61-15.46250146)&gt;=0,"Look C,D &amp; G","No")</f>
        <v>Look C,D &amp; G</v>
      </c>
      <c r="AA61" s="130" t="str">
        <f>IF(('[1]Drawer Front Profiles'!$D61-15.69403715)&gt;=0,"Look B,C,D &amp; G","No")</f>
        <v>Look B,C,D &amp; G</v>
      </c>
      <c r="AB61" s="130" t="str">
        <f>IF(('[1]Drawer Front Profiles'!$D61-9.07032804)&gt;=0,"Look B,C,D,F &amp; G","No")</f>
        <v>Look B,C,D,F &amp; G</v>
      </c>
      <c r="AC61" s="129" t="str">
        <f>IF(('[1]Drawer Front Profiles'!$D61-14.02090435)&gt;=0,"Look B,C,D &amp; G","No")</f>
        <v>Look B,C,D &amp; G</v>
      </c>
      <c r="AD61" s="131" t="str">
        <f>IF(('[1]Drawer Front Profiles'!$D61-0)&gt;=0,"Look B,C,D,F &amp; G","No")</f>
        <v>Look B,C,D,F &amp; G</v>
      </c>
      <c r="AE61" s="129" t="str">
        <f>IF(('[1]Drawer Front Profiles'!$D61-6.35954126)&gt;=0,"Look B,C,D &amp; G","No")</f>
        <v>Look B,C,D &amp; G</v>
      </c>
      <c r="AF61" s="131" t="str">
        <f>IF(('[1]Drawer Front Profiles'!$D61-19.68205639)&gt;=0,"Look B,C,D,F &amp; G","No")</f>
        <v>Look B,C,D,F &amp; G</v>
      </c>
      <c r="AG61" s="131" t="str">
        <f>IF(('[1]Drawer Front Profiles'!$D61-15.69404481)&gt;=0,"Look B,C,D,F &amp; G","No")</f>
        <v>Look B,C,D,F &amp; G</v>
      </c>
      <c r="AH61" s="131" t="str">
        <f>IF(('[1]Drawer Front Profiles'!$D61-0)&gt;=0,"Look B,C,D,F &amp; G","No")</f>
        <v>Look B,C,D,F &amp; G</v>
      </c>
      <c r="AI61" s="131" t="str">
        <f>IF(('[1]Drawer Front Profiles'!$D61-18.63750146)&gt;=0,"Look B,C,D,F &amp; G","No")</f>
        <v>Look B,C,D,F &amp; G</v>
      </c>
      <c r="AJ61" s="131" t="str">
        <f>IF(('[1]Drawer Front Profiles'!$D61-7.75654335)&gt;=0,"Look B,C,D,F &amp; G","No")</f>
        <v>Look B,C,D,F &amp; G</v>
      </c>
      <c r="AK61" s="131" t="str">
        <f>IF(('[1]Drawer Front Profiles'!$D61-12.2875)&gt;=0,"Look B,C,D,F &amp; G","No")</f>
        <v>Look B,C,D,F &amp; G</v>
      </c>
      <c r="AL61" s="131" t="str">
        <f>IF(('[1]Drawer Front Profiles'!$D61-2.64403281)&gt;=0,"Look B,C,D,F &amp; G","No")</f>
        <v>Look B,C,D,F &amp; G</v>
      </c>
      <c r="AM61" s="131" t="str">
        <f>IF(('[1]Drawer Front Profiles'!$D61-0)&gt;=0,"Look B,C,D,F &amp; G","No")</f>
        <v>Look B,C,D,F &amp; G</v>
      </c>
      <c r="AN61" s="131" t="str">
        <f>IF(('[1]Drawer Front Profiles'!$D61-0)&gt;=0,"Look B,C,D,F &amp; G","No")</f>
        <v>Look B,C,D,F &amp; G</v>
      </c>
      <c r="AO61" s="131" t="str">
        <f>IF(('[1]Drawer Front Profiles'!$D61-2.64403281)&gt;=0,"Look B,C,D,F &amp; G","No")</f>
        <v>Look B,C,D,F &amp; G</v>
      </c>
      <c r="AP61" s="131" t="str">
        <f>IF(('[1]Drawer Front Profiles'!$D61-6.5903696)&gt;=0,"Look B,C,D,F &amp; G","No")</f>
        <v>Look B,C,D,F &amp; G</v>
      </c>
      <c r="AQ61" s="131" t="str">
        <f>IF(('[1]Drawer Front Profiles'!$D61-0)&gt;=0,"Look B,C,D,F &amp; G","No")</f>
        <v>Look B,C,D,F &amp; G</v>
      </c>
      <c r="AR61" s="131" t="str">
        <f>IF(('[1]Drawer Front Profiles'!$D61-1.99442068)&gt;=0,"Look B,C,D,F &amp; G","No")</f>
        <v>Look B,C,D,F &amp; G</v>
      </c>
      <c r="AS61" s="131" t="str">
        <f>IF(('[1]Drawer Front Profiles'!$D61-0)&gt;=0,"Look B,C,D,F &amp; G","No")</f>
        <v>Look B,C,D,F &amp; G</v>
      </c>
      <c r="AT61" s="131" t="str">
        <f>IF(('[1]Drawer Front Profiles'!$D61-9.07032804)&gt;=0,"Look B,C,D,F &amp; G","No")</f>
        <v>Look B,C,D,F &amp; G</v>
      </c>
      <c r="AU61" s="131" t="str">
        <f>IF(('[1]Drawer Front Profiles'!$D61-0)&gt;=0,"Look B,C,D,F &amp; G","No")</f>
        <v>Look B,C,D,F &amp; G</v>
      </c>
      <c r="AV61" s="131" t="str">
        <f>IF(('[1]Drawer Front Profiles'!$D61-0)&gt;=0,"Look B,C,D,F &amp; G","No")</f>
        <v>Look B,C,D,F &amp; G</v>
      </c>
      <c r="AW61" s="131" t="str">
        <f>IF(('[1]Drawer Front Profiles'!$D61-18.86904481)&gt;=0,"Look B,C,D,F &amp; G","No")</f>
        <v>Look B,C,D,F &amp; G</v>
      </c>
      <c r="AX61" s="131" t="str">
        <f>IF(('[1]Drawer Front Profiles'!$D61-7.75654335)&gt;=0,"Look B,C,D,F &amp; G","No")</f>
        <v>Look B,C,D,F &amp; G</v>
      </c>
      <c r="AY61" s="131" t="str">
        <f>IF(('[1]Drawer Front Profiles'!$D61-17.28154481)&gt;=0,"Look B,C,D,F &amp; G","No")</f>
        <v>Look B,C,D,F &amp; G</v>
      </c>
      <c r="AZ61" s="131" t="str">
        <f>IF(('[1]Drawer Front Profiles'!$D61-18.6375)&gt;=0,"Look B,C,D,F &amp; G","No")</f>
        <v>Look B,C,D,F &amp; G</v>
      </c>
      <c r="BA61" s="131" t="str">
        <f>IF(('[1]Drawer Front Profiles'!$D61-9.34404)&gt;=0,"Look B,C,D,F &amp; G","No")</f>
        <v>Look B,C,D,F &amp; G</v>
      </c>
      <c r="BB61" s="131" t="str">
        <f>IF(('[1]Drawer Front Profiles'!$D61-28.1625)&gt;=0,"Look B,C,D,F &amp; G","No")</f>
        <v>No</v>
      </c>
      <c r="BC61" s="131" t="str">
        <f>IF(('[1]Drawer Front Profiles'!$D61-0)&gt;=0,"Look B,C,D,F &amp; G","No")</f>
        <v>Look B,C,D,F &amp; G</v>
      </c>
      <c r="BD61" s="131" t="str">
        <f>IF(('[1]Drawer Front Profiles'!$D61-21.81250146)&gt;=0,"Look B,C,D,F &amp; G","No")</f>
        <v>No</v>
      </c>
      <c r="BE61" s="131" t="str">
        <f>IF(('[1]Drawer Front Profiles'!$D61-9.1352216)&gt;=0,"Look B,C,D,F &amp; G","No")</f>
        <v>Look B,C,D,F &amp; G</v>
      </c>
      <c r="BF61" s="131" t="str">
        <f>IF(('[1]Drawer Front Profiles'!$D61-9.1352216)&gt;=0,"Look B,C,D,F &amp; G","No")</f>
        <v>Look B,C,D,F &amp; G</v>
      </c>
      <c r="BG61" s="131" t="str">
        <f>IF(('[1]Drawer Front Profiles'!$D61-21.81250292)&gt;=0,"Look B,C,D,F &amp; G","No")</f>
        <v>No</v>
      </c>
      <c r="BH61" s="131" t="str">
        <f>IF(('[1]Drawer Front Profiles'!$D61-21.81252021)&gt;=0,"Look B,C,D,F &amp; G","No")</f>
        <v>No</v>
      </c>
      <c r="BI61" s="131" t="str">
        <f>IF(('[1]Drawer Front Profiles'!$D61-7.525)&gt;=0,"Look B,C,D,F &amp; G","No")</f>
        <v>Look B,C,D,F &amp; G</v>
      </c>
    </row>
    <row r="62" spans="1:61" ht="15.75" customHeight="1" thickBot="1" x14ac:dyDescent="0.3">
      <c r="A62" s="14" t="str">
        <f>IF('[1]Drawer Front Profiles'!$A62&lt;&gt;"",'[1]Drawer Front Profiles'!$A62,"")</f>
        <v>N/A</v>
      </c>
      <c r="B62" s="14" t="str">
        <f>IF('[1]Drawer Front Profiles'!$B62&lt;&gt;"",'[1]Drawer Front Profiles'!$B62,"")</f>
        <v>316-32RP</v>
      </c>
      <c r="C62" s="73" t="str">
        <f>IF(('[1]Drawer Front Profiles'!$D62-0)&gt;=0,"Look B,C,D,F &amp; G","No")</f>
        <v>Look B,C,D,F &amp; G</v>
      </c>
      <c r="D62" s="74" t="str">
        <f>IF(('[1]Drawer Front Profiles'!$D62-0)&gt;=0,"Look B,C,D,F &amp; G","No")</f>
        <v>Look B,C,D,F &amp; G</v>
      </c>
      <c r="E62" s="74" t="str">
        <f>IF(('[1]Drawer Front Profiles'!$D62-2.6439654)&gt;=0,"Look B,C,D,F &amp; G","No")</f>
        <v>Look B,C,D,F &amp; G</v>
      </c>
      <c r="F62" s="74" t="str">
        <f>IF(('[1]Drawer Front Profiles'!$D62-6.5903696)&gt;=0,"Look B,C,D,F &amp; G","No")</f>
        <v>Look B,C,D,F &amp; G</v>
      </c>
      <c r="G62" s="74" t="str">
        <f>IF(('[1]Drawer Front Profiles'!$D62-15.46250146)&gt;=0,"Look C,D &amp; G","No")</f>
        <v>Look C,D &amp; G</v>
      </c>
      <c r="H62" s="74" t="str">
        <f>IF(('[1]Drawer Front Profiles'!$D62-9.34404481)&gt;=0,"Look B,C,D &amp; G","No")</f>
        <v>Look B,C,D &amp; G</v>
      </c>
      <c r="I62" s="74" t="str">
        <f>IF(('[1]Drawer Front Profiles'!$D62-0)&gt;=0,"Look B,C,D,F &amp; G","No")</f>
        <v>Look B,C,D,F &amp; G</v>
      </c>
      <c r="J62" s="74" t="str">
        <f>IF(('[1]Drawer Front Profiles'!$D62-1.99442068)&gt;=0,"Look B,C,D,F &amp; G","No")</f>
        <v>Look B,C,D,F &amp; G</v>
      </c>
      <c r="K62" s="74" t="str">
        <f>IF(('[1]Drawer Front Profiles'!$D62-15.75471398)&gt;=0,"Look C,D &amp; G","No")</f>
        <v>Look C,D &amp; G</v>
      </c>
      <c r="L62" s="74" t="str">
        <f>IF(('[1]Drawer Front Profiles'!$D62-14.02090435)&gt;=0,"Look C,D &amp; G","No")</f>
        <v>Look C,D &amp; G</v>
      </c>
      <c r="M62" s="74" t="str">
        <f>IF(('[1]Drawer Front Profiles'!$D62-18.41250064)&gt;=0,"Look C,D &amp; G","No")</f>
        <v>Look C,D &amp; G</v>
      </c>
      <c r="N62" s="74" t="str">
        <f>IF(('[1]Drawer Front Profiles'!$D62-0)&gt;=0,"Look B,C,D &amp; G","No")</f>
        <v>Look B,C,D &amp; G</v>
      </c>
      <c r="O62" s="74" t="str">
        <f>IF(('[1]Drawer Front Profiles'!$D62-3.04396498)&gt;=0,"Look B,C,D &amp; G","No")</f>
        <v>Look B,C,D &amp; G</v>
      </c>
      <c r="P62" s="74" t="str">
        <f>IF(('[1]Drawer Front Profiles'!$D62-18.64135815)&gt;=0,"Look C,D &amp; G","No")</f>
        <v>Look C,D &amp; G</v>
      </c>
      <c r="Q62" s="74" t="str">
        <f>IF(('[1]Drawer Front Profiles'!$D62-16.84645805)&gt;=0,"Look C,D &amp; G","No")</f>
        <v>Look C,D &amp; G</v>
      </c>
      <c r="R62" s="75" t="str">
        <f>IF(('[1]Drawer Front Profiles'!$D62-15.46250146)&gt;=0,"Look B,C,D &amp; G","No")</f>
        <v>Look B,C,D &amp; G</v>
      </c>
      <c r="S62" s="74" t="str">
        <f>IF(('[1]Drawer Front Profiles'!$D62-27.94954481)&gt;=0,"Look C,D &amp; G","No")</f>
        <v>No</v>
      </c>
      <c r="T62" s="74" t="str">
        <f>IF(('[1]Drawer Front Profiles'!$D62-18.64404399)&gt;=0,"Look C,D &amp; G","No")</f>
        <v>Look C,D &amp; G</v>
      </c>
      <c r="U62" s="75" t="str">
        <f>IF(('[1]Drawer Front Profiles'!$D62-0)&gt;=0,"Look B,C,D &amp; G","No")</f>
        <v>Look B,C,D &amp; G</v>
      </c>
      <c r="V62" s="75" t="str">
        <f>IF(('[1]Drawer Front Profiles'!$D62-8.58589172)&gt;=0,"Look B,C,D &amp; G","No")</f>
        <v>Look B,C,D &amp; G</v>
      </c>
      <c r="W62" s="74" t="str">
        <f>IF(('[1]Drawer Front Profiles'!$D62-0)&gt;=0,"Look B,C,D,F &amp; G","No")</f>
        <v>Look B,C,D,F &amp; G</v>
      </c>
      <c r="X62" s="74" t="str">
        <f>IF(('[1]Drawer Front Profiles'!$D62-2.64403281)&gt;=0,"Look C,D &amp; G","No")</f>
        <v>Look C,D &amp; G</v>
      </c>
      <c r="Y62" s="75" t="str">
        <f>IF(('[1]Drawer Front Profiles'!$D62-9.07032804)&gt;=0,"Look C,D &amp; G","No")</f>
        <v>Look C,D &amp; G</v>
      </c>
      <c r="Z62" s="75" t="str">
        <f>IF(('[1]Drawer Front Profiles'!$D62-15.46250146)&gt;=0,"Look C,D &amp; G","No")</f>
        <v>Look C,D &amp; G</v>
      </c>
      <c r="AA62" s="75" t="str">
        <f>IF(('[1]Drawer Front Profiles'!$D62-15.69403715)&gt;=0,"Look B,C,D &amp; G","No")</f>
        <v>Look B,C,D &amp; G</v>
      </c>
      <c r="AB62" s="75" t="str">
        <f>IF(('[1]Drawer Front Profiles'!$D62-9.07032804)&gt;=0,"Look B,C,D,F &amp; G","No")</f>
        <v>Look B,C,D,F &amp; G</v>
      </c>
      <c r="AC62" s="74" t="str">
        <f>IF(('[1]Drawer Front Profiles'!$D62-14.02090435)&gt;=0,"Look B,C,D &amp; G","No")</f>
        <v>Look B,C,D &amp; G</v>
      </c>
      <c r="AD62" s="76" t="str">
        <f>IF(('[1]Drawer Front Profiles'!$D62-0)&gt;=0,"Look B,C,D,F &amp; G","No")</f>
        <v>Look B,C,D,F &amp; G</v>
      </c>
      <c r="AE62" s="74" t="str">
        <f>IF(('[1]Drawer Front Profiles'!$D62-6.35954126)&gt;=0,"Look B,C,D &amp; G","No")</f>
        <v>Look B,C,D &amp; G</v>
      </c>
      <c r="AF62" s="76" t="str">
        <f>IF(('[1]Drawer Front Profiles'!$D62-19.68205639)&gt;=0,"Look B,C,D,F &amp; G","No")</f>
        <v>Look B,C,D,F &amp; G</v>
      </c>
      <c r="AG62" s="76" t="str">
        <f>IF(('[1]Drawer Front Profiles'!$D62-15.69404481)&gt;=0,"Look B,C,D,F &amp; G","No")</f>
        <v>Look B,C,D,F &amp; G</v>
      </c>
      <c r="AH62" s="76" t="str">
        <f>IF(('[1]Drawer Front Profiles'!$D62-0)&gt;=0,"Look B,C,D,F &amp; G","No")</f>
        <v>Look B,C,D,F &amp; G</v>
      </c>
      <c r="AI62" s="76" t="str">
        <f>IF(('[1]Drawer Front Profiles'!$D62-18.63750146)&gt;=0,"Look B,C,D,F &amp; G","No")</f>
        <v>Look B,C,D,F &amp; G</v>
      </c>
      <c r="AJ62" s="76" t="str">
        <f>IF(('[1]Drawer Front Profiles'!$D62-7.75654335)&gt;=0,"Look B,C,D,F &amp; G","No")</f>
        <v>Look B,C,D,F &amp; G</v>
      </c>
      <c r="AK62" s="76" t="str">
        <f>IF(('[1]Drawer Front Profiles'!$D62-12.2875)&gt;=0,"Look B,C,D,F &amp; G","No")</f>
        <v>Look B,C,D,F &amp; G</v>
      </c>
      <c r="AL62" s="76" t="str">
        <f>IF(('[1]Drawer Front Profiles'!$D62-2.64403281)&gt;=0,"Look B,C,D,F &amp; G","No")</f>
        <v>Look B,C,D,F &amp; G</v>
      </c>
      <c r="AM62" s="76" t="str">
        <f>IF(('[1]Drawer Front Profiles'!$D62-0)&gt;=0,"Look B,C,D,F &amp; G","No")</f>
        <v>Look B,C,D,F &amp; G</v>
      </c>
      <c r="AN62" s="76" t="str">
        <f>IF(('[1]Drawer Front Profiles'!$D62-0)&gt;=0,"Look B,C,D,F &amp; G","No")</f>
        <v>Look B,C,D,F &amp; G</v>
      </c>
      <c r="AO62" s="76" t="str">
        <f>IF(('[1]Drawer Front Profiles'!$D62-2.64403281)&gt;=0,"Look B,C,D,F &amp; G","No")</f>
        <v>Look B,C,D,F &amp; G</v>
      </c>
      <c r="AP62" s="76" t="str">
        <f>IF(('[1]Drawer Front Profiles'!$D62-6.5903696)&gt;=0,"Look B,C,D,F &amp; G","No")</f>
        <v>Look B,C,D,F &amp; G</v>
      </c>
      <c r="AQ62" s="76" t="str">
        <f>IF(('[1]Drawer Front Profiles'!$D62-0)&gt;=0,"Look B,C,D,F &amp; G","No")</f>
        <v>Look B,C,D,F &amp; G</v>
      </c>
      <c r="AR62" s="76" t="str">
        <f>IF(('[1]Drawer Front Profiles'!$D62-1.99442068)&gt;=0,"Look B,C,D,F &amp; G","No")</f>
        <v>Look B,C,D,F &amp; G</v>
      </c>
      <c r="AS62" s="76" t="str">
        <f>IF(('[1]Drawer Front Profiles'!$D62-0)&gt;=0,"Look B,C,D,F &amp; G","No")</f>
        <v>Look B,C,D,F &amp; G</v>
      </c>
      <c r="AT62" s="76" t="str">
        <f>IF(('[1]Drawer Front Profiles'!$D62-9.07032804)&gt;=0,"Look B,C,D,F &amp; G","No")</f>
        <v>Look B,C,D,F &amp; G</v>
      </c>
      <c r="AU62" s="76" t="str">
        <f>IF(('[1]Drawer Front Profiles'!$D62-0)&gt;=0,"Look B,C,D,F &amp; G","No")</f>
        <v>Look B,C,D,F &amp; G</v>
      </c>
      <c r="AV62" s="76" t="str">
        <f>IF(('[1]Drawer Front Profiles'!$D62-0)&gt;=0,"Look B,C,D,F &amp; G","No")</f>
        <v>Look B,C,D,F &amp; G</v>
      </c>
      <c r="AW62" s="76" t="str">
        <f>IF(('[1]Drawer Front Profiles'!$D62-18.86904481)&gt;=0,"Look B,C,D,F &amp; G","No")</f>
        <v>Look B,C,D,F &amp; G</v>
      </c>
      <c r="AX62" s="76" t="str">
        <f>IF(('[1]Drawer Front Profiles'!$D62-7.75654335)&gt;=0,"Look B,C,D,F &amp; G","No")</f>
        <v>Look B,C,D,F &amp; G</v>
      </c>
      <c r="AY62" s="76" t="str">
        <f>IF(('[1]Drawer Front Profiles'!$D62-17.28154481)&gt;=0,"Look B,C,D,F &amp; G","No")</f>
        <v>Look B,C,D,F &amp; G</v>
      </c>
      <c r="AZ62" s="76" t="str">
        <f>IF(('[1]Drawer Front Profiles'!$D62-18.6375)&gt;=0,"Look B,C,D,F &amp; G","No")</f>
        <v>Look B,C,D,F &amp; G</v>
      </c>
      <c r="BA62" s="76" t="str">
        <f>IF(('[1]Drawer Front Profiles'!$D62-9.34404)&gt;=0,"Look B,C,D,F &amp; G","No")</f>
        <v>Look B,C,D,F &amp; G</v>
      </c>
      <c r="BB62" s="76" t="str">
        <f>IF(('[1]Drawer Front Profiles'!$D62-28.1625)&gt;=0,"Look B,C,D,F &amp; G","No")</f>
        <v>No</v>
      </c>
      <c r="BC62" s="76" t="str">
        <f>IF(('[1]Drawer Front Profiles'!$D62-0)&gt;=0,"Look B,C,D,F &amp; G","No")</f>
        <v>Look B,C,D,F &amp; G</v>
      </c>
      <c r="BD62" s="76" t="str">
        <f>IF(('[1]Drawer Front Profiles'!$D62-21.81250146)&gt;=0,"Look B,C,D,F &amp; G","No")</f>
        <v>Look B,C,D,F &amp; G</v>
      </c>
      <c r="BE62" s="76" t="str">
        <f>IF(('[1]Drawer Front Profiles'!$D62-9.1352216)&gt;=0,"Look B,C,D,F &amp; G","No")</f>
        <v>Look B,C,D,F &amp; G</v>
      </c>
      <c r="BF62" s="76" t="str">
        <f>IF(('[1]Drawer Front Profiles'!$D62-9.1352216)&gt;=0,"Look B,C,D,F &amp; G","No")</f>
        <v>Look B,C,D,F &amp; G</v>
      </c>
      <c r="BG62" s="76" t="str">
        <f>IF(('[1]Drawer Front Profiles'!$D62-21.81250292)&gt;=0,"Look B,C,D,F &amp; G","No")</f>
        <v>Look B,C,D,F &amp; G</v>
      </c>
      <c r="BH62" s="76" t="str">
        <f>IF(('[1]Drawer Front Profiles'!$D62-21.81252021)&gt;=0,"Look B,C,D,F &amp; G","No")</f>
        <v>Look B,C,D,F &amp; G</v>
      </c>
      <c r="BI62" s="76" t="str">
        <f>IF(('[1]Drawer Front Profiles'!$D62-7.525)&gt;=0,"Look B,C,D,F &amp; G","No")</f>
        <v>Look B,C,D,F &amp; G</v>
      </c>
    </row>
    <row r="63" spans="1:61" ht="15.75" customHeight="1" thickBot="1" x14ac:dyDescent="0.3">
      <c r="A63" s="14" t="str">
        <f>IF('[1]Drawer Front Profiles'!$A63&lt;&gt;"",'[1]Drawer Front Profiles'!$A63,"")</f>
        <v>225RP</v>
      </c>
      <c r="B63" s="14" t="str">
        <f>IF('[1]Drawer Front Profiles'!$B63&lt;&gt;"",'[1]Drawer Front Profiles'!$B63,"")</f>
        <v>317-25RP</v>
      </c>
      <c r="C63" s="73" t="str">
        <f>IF(('[1]Drawer Front Profiles'!$D63-0)&gt;=0,"Look B,C,D,F &amp; G","No")</f>
        <v>Look B,C,D,F &amp; G</v>
      </c>
      <c r="D63" s="74" t="str">
        <f>IF(('[1]Drawer Front Profiles'!$D63-0)&gt;=0,"Look B,C,D,F &amp; G","No")</f>
        <v>Look B,C,D,F &amp; G</v>
      </c>
      <c r="E63" s="74" t="str">
        <f>IF(('[1]Drawer Front Profiles'!$D63-2.6439654)&gt;=0,"Look B,C,D,F &amp; G","No")</f>
        <v>No</v>
      </c>
      <c r="F63" s="74" t="str">
        <f>IF(('[1]Drawer Front Profiles'!$D63-6.5903696)&gt;=0,"Look B,C,D,F &amp; G","No")</f>
        <v>No</v>
      </c>
      <c r="G63" s="74" t="str">
        <f>IF(('[1]Drawer Front Profiles'!$D63-15.46250146)&gt;=0,"Look C,D &amp; G","No")</f>
        <v>No</v>
      </c>
      <c r="H63" s="74" t="str">
        <f>IF(('[1]Drawer Front Profiles'!$D63-9.34404481)&gt;=0,"Look B,C,D &amp; G","No")</f>
        <v>No</v>
      </c>
      <c r="I63" s="74" t="str">
        <f>IF(('[1]Drawer Front Profiles'!$D63-0)&gt;=0,"Look B,C,D,F &amp; G","No")</f>
        <v>Look B,C,D,F &amp; G</v>
      </c>
      <c r="J63" s="74" t="str">
        <f>IF(('[1]Drawer Front Profiles'!$D63-1.99442068)&gt;=0,"Look B,C,D,F &amp; G","No")</f>
        <v>No</v>
      </c>
      <c r="K63" s="74" t="str">
        <f>IF(('[1]Drawer Front Profiles'!$D63-15.75471398)&gt;=0,"Look C,D &amp; G","No")</f>
        <v>No</v>
      </c>
      <c r="L63" s="74" t="str">
        <f>IF(('[1]Drawer Front Profiles'!$D63-14.02090435)&gt;=0,"Look C,D &amp; G","No")</f>
        <v>No</v>
      </c>
      <c r="M63" s="74" t="str">
        <f>IF(('[1]Drawer Front Profiles'!$D63-18.41250064)&gt;=0,"Look C,D &amp; G","No")</f>
        <v>No</v>
      </c>
      <c r="N63" s="74" t="str">
        <f>IF(('[1]Drawer Front Profiles'!$D63-0)&gt;=0,"Look B,C,D &amp; G","No")</f>
        <v>Look B,C,D &amp; G</v>
      </c>
      <c r="O63" s="74" t="str">
        <f>IF(('[1]Drawer Front Profiles'!$D63-3.04396498)&gt;=0,"Look B,C,D &amp; G","No")</f>
        <v>No</v>
      </c>
      <c r="P63" s="74" t="str">
        <f>IF(('[1]Drawer Front Profiles'!$D63-18.64135815)&gt;=0,"Look C,D &amp; G","No")</f>
        <v>No</v>
      </c>
      <c r="Q63" s="74" t="str">
        <f>IF(('[1]Drawer Front Profiles'!$D63-16.84645805)&gt;=0,"Look C,D &amp; G","No")</f>
        <v>No</v>
      </c>
      <c r="R63" s="75" t="str">
        <f>IF(('[1]Drawer Front Profiles'!$D63-15.46250146)&gt;=0,"Look B,C,D &amp; G","No")</f>
        <v>No</v>
      </c>
      <c r="S63" s="74" t="str">
        <f>IF(('[1]Drawer Front Profiles'!$D63-27.94954481)&gt;=0,"Look C,D &amp; G","No")</f>
        <v>No</v>
      </c>
      <c r="T63" s="74" t="str">
        <f>IF(('[1]Drawer Front Profiles'!$D63-18.64404399)&gt;=0,"Look C,D &amp; G","No")</f>
        <v>No</v>
      </c>
      <c r="U63" s="75" t="str">
        <f>IF(('[1]Drawer Front Profiles'!$D63-0)&gt;=0,"Look B,C,D &amp; G","No")</f>
        <v>Look B,C,D &amp; G</v>
      </c>
      <c r="V63" s="75" t="str">
        <f>IF(('[1]Drawer Front Profiles'!$D63-8.58589172)&gt;=0,"Look B,C,D &amp; G","No")</f>
        <v>No</v>
      </c>
      <c r="W63" s="74" t="str">
        <f>IF(('[1]Drawer Front Profiles'!$D63-0)&gt;=0,"Look B,C,D,F &amp; G","No")</f>
        <v>Look B,C,D,F &amp; G</v>
      </c>
      <c r="X63" s="74" t="str">
        <f>IF(('[1]Drawer Front Profiles'!$D63-2.64403281)&gt;=0,"Look C,D &amp; G","No")</f>
        <v>No</v>
      </c>
      <c r="Y63" s="75" t="str">
        <f>IF(('[1]Drawer Front Profiles'!$D63-9.07032804)&gt;=0,"Look C,D &amp; G","No")</f>
        <v>No</v>
      </c>
      <c r="Z63" s="75" t="str">
        <f>IF(('[1]Drawer Front Profiles'!$D63-15.46250146)&gt;=0,"Look C,D &amp; G","No")</f>
        <v>No</v>
      </c>
      <c r="AA63" s="75" t="str">
        <f>IF(('[1]Drawer Front Profiles'!$D63-15.69403715)&gt;=0,"Look B,C,D &amp; G","No")</f>
        <v>No</v>
      </c>
      <c r="AB63" s="75" t="str">
        <f>IF(('[1]Drawer Front Profiles'!$D63-9.07032804)&gt;=0,"Look B,C,D,F &amp; G","No")</f>
        <v>No</v>
      </c>
      <c r="AC63" s="74" t="str">
        <f>IF(('[1]Drawer Front Profiles'!$D63-14.02090435)&gt;=0,"Look B,C,D &amp; G","No")</f>
        <v>No</v>
      </c>
      <c r="AD63" s="76" t="str">
        <f>IF(('[1]Drawer Front Profiles'!$D63-0)&gt;=0,"Look B,C,D,F &amp; G","No")</f>
        <v>Look B,C,D,F &amp; G</v>
      </c>
      <c r="AE63" s="74" t="str">
        <f>IF(('[1]Drawer Front Profiles'!$D63-6.35954126)&gt;=0,"Look B,C,D &amp; G","No")</f>
        <v>No</v>
      </c>
      <c r="AF63" s="76" t="str">
        <f>IF(('[1]Drawer Front Profiles'!$D63-19.68205639)&gt;=0,"Look B,C,D,F &amp; G","No")</f>
        <v>No</v>
      </c>
      <c r="AG63" s="76" t="str">
        <f>IF(('[1]Drawer Front Profiles'!$D63-15.69404481)&gt;=0,"Look B,C,D,F &amp; G","No")</f>
        <v>No</v>
      </c>
      <c r="AH63" s="76" t="str">
        <f>IF(('[1]Drawer Front Profiles'!$D63-0)&gt;=0,"Look B,C,D,F &amp; G","No")</f>
        <v>Look B,C,D,F &amp; G</v>
      </c>
      <c r="AI63" s="76" t="str">
        <f>IF(('[1]Drawer Front Profiles'!$D63-18.63750146)&gt;=0,"Look B,C,D,F &amp; G","No")</f>
        <v>No</v>
      </c>
      <c r="AJ63" s="76" t="str">
        <f>IF(('[1]Drawer Front Profiles'!$D63-7.75654335)&gt;=0,"Look B,C,D,F &amp; G","No")</f>
        <v>No</v>
      </c>
      <c r="AK63" s="76" t="str">
        <f>IF(('[1]Drawer Front Profiles'!$D63-12.2875)&gt;=0,"Look B,C,D,F &amp; G","No")</f>
        <v>No</v>
      </c>
      <c r="AL63" s="76" t="str">
        <f>IF(('[1]Drawer Front Profiles'!$D63-2.64403281)&gt;=0,"Look B,C,D,F &amp; G","No")</f>
        <v>No</v>
      </c>
      <c r="AM63" s="76" t="str">
        <f>IF(('[1]Drawer Front Profiles'!$D63-0)&gt;=0,"Look B,C,D,F &amp; G","No")</f>
        <v>Look B,C,D,F &amp; G</v>
      </c>
      <c r="AN63" s="76" t="str">
        <f>IF(('[1]Drawer Front Profiles'!$D63-0)&gt;=0,"Look B,C,D,F &amp; G","No")</f>
        <v>Look B,C,D,F &amp; G</v>
      </c>
      <c r="AO63" s="76" t="str">
        <f>IF(('[1]Drawer Front Profiles'!$D63-2.64403281)&gt;=0,"Look B,C,D,F &amp; G","No")</f>
        <v>No</v>
      </c>
      <c r="AP63" s="76" t="str">
        <f>IF(('[1]Drawer Front Profiles'!$D63-6.5903696)&gt;=0,"Look B,C,D,F &amp; G","No")</f>
        <v>No</v>
      </c>
      <c r="AQ63" s="76" t="str">
        <f>IF(('[1]Drawer Front Profiles'!$D63-0)&gt;=0,"Look B,C,D,F &amp; G","No")</f>
        <v>Look B,C,D,F &amp; G</v>
      </c>
      <c r="AR63" s="76" t="str">
        <f>IF(('[1]Drawer Front Profiles'!$D63-1.99442068)&gt;=0,"Look B,C,D,F &amp; G","No")</f>
        <v>No</v>
      </c>
      <c r="AS63" s="76" t="str">
        <f>IF(('[1]Drawer Front Profiles'!$D63-0)&gt;=0,"Look B,C,D,F &amp; G","No")</f>
        <v>Look B,C,D,F &amp; G</v>
      </c>
      <c r="AT63" s="76" t="str">
        <f>IF(('[1]Drawer Front Profiles'!$D63-9.07032804)&gt;=0,"Look B,C,D,F &amp; G","No")</f>
        <v>No</v>
      </c>
      <c r="AU63" s="76" t="str">
        <f>IF(('[1]Drawer Front Profiles'!$D63-0)&gt;=0,"Look B,C,D,F &amp; G","No")</f>
        <v>Look B,C,D,F &amp; G</v>
      </c>
      <c r="AV63" s="76" t="str">
        <f>IF(('[1]Drawer Front Profiles'!$D63-0)&gt;=0,"Look B,C,D,F &amp; G","No")</f>
        <v>Look B,C,D,F &amp; G</v>
      </c>
      <c r="AW63" s="76" t="str">
        <f>IF(('[1]Drawer Front Profiles'!$D63-18.86904481)&gt;=0,"Look B,C,D,F &amp; G","No")</f>
        <v>No</v>
      </c>
      <c r="AX63" s="76" t="str">
        <f>IF(('[1]Drawer Front Profiles'!$D63-7.75654335)&gt;=0,"Look B,C,D,F &amp; G","No")</f>
        <v>No</v>
      </c>
      <c r="AY63" s="76" t="str">
        <f>IF(('[1]Drawer Front Profiles'!$D63-17.28154481)&gt;=0,"Look B,C,D,F &amp; G","No")</f>
        <v>No</v>
      </c>
      <c r="AZ63" s="76" t="str">
        <f>IF(('[1]Drawer Front Profiles'!$D63-18.6375)&gt;=0,"Look B,C,D,F &amp; G","No")</f>
        <v>No</v>
      </c>
      <c r="BA63" s="76" t="str">
        <f>IF(('[1]Drawer Front Profiles'!$D63-9.34404)&gt;=0,"Look B,C,D,F &amp; G","No")</f>
        <v>No</v>
      </c>
      <c r="BB63" s="76" t="str">
        <f>IF(('[1]Drawer Front Profiles'!$D63-28.1625)&gt;=0,"Look B,C,D,F &amp; G","No")</f>
        <v>No</v>
      </c>
      <c r="BC63" s="76" t="str">
        <f>IF(('[1]Drawer Front Profiles'!$D63-0)&gt;=0,"Look B,C,D,F &amp; G","No")</f>
        <v>Look B,C,D,F &amp; G</v>
      </c>
      <c r="BD63" s="76" t="str">
        <f>IF(('[1]Drawer Front Profiles'!$D63-21.81250146)&gt;=0,"Look B,C,D,F &amp; G","No")</f>
        <v>No</v>
      </c>
      <c r="BE63" s="76" t="str">
        <f>IF(('[1]Drawer Front Profiles'!$D63-9.1352216)&gt;=0,"Look B,C,D,F &amp; G","No")</f>
        <v>No</v>
      </c>
      <c r="BF63" s="76" t="str">
        <f>IF(('[1]Drawer Front Profiles'!$D63-9.1352216)&gt;=0,"Look B,C,D,F &amp; G","No")</f>
        <v>No</v>
      </c>
      <c r="BG63" s="76" t="str">
        <f>IF(('[1]Drawer Front Profiles'!$D63-21.81250292)&gt;=0,"Look B,C,D,F &amp; G","No")</f>
        <v>No</v>
      </c>
      <c r="BH63" s="76" t="str">
        <f>IF(('[1]Drawer Front Profiles'!$D63-21.81252021)&gt;=0,"Look B,C,D,F &amp; G","No")</f>
        <v>No</v>
      </c>
      <c r="BI63" s="76" t="str">
        <f>IF(('[1]Drawer Front Profiles'!$D63-7.525)&gt;=0,"Look B,C,D,F &amp; G","No")</f>
        <v>No</v>
      </c>
    </row>
    <row r="64" spans="1:61" ht="15.75" customHeight="1" thickBot="1" x14ac:dyDescent="0.3">
      <c r="A64" s="14" t="str">
        <f>IF('[1]Drawer Front Profiles'!$A64&lt;&gt;"",'[1]Drawer Front Profiles'!$A64,"")</f>
        <v>N/A</v>
      </c>
      <c r="B64" s="14" t="str">
        <f>IF('[1]Drawer Front Profiles'!$B64&lt;&gt;"",'[1]Drawer Front Profiles'!$B64,"")</f>
        <v>317-32RP</v>
      </c>
      <c r="C64" s="73" t="str">
        <f>IF(('[1]Drawer Front Profiles'!$D64-0)&gt;=0,"Look B,C,D,F &amp; G","No")</f>
        <v>Look B,C,D,F &amp; G</v>
      </c>
      <c r="D64" s="74" t="str">
        <f>IF(('[1]Drawer Front Profiles'!$D64-0)&gt;=0,"Look B,C,D,F &amp; G","No")</f>
        <v>Look B,C,D,F &amp; G</v>
      </c>
      <c r="E64" s="74" t="str">
        <f>IF(('[1]Drawer Front Profiles'!$D64-2.6439654)&gt;=0,"Look B,C,D,F &amp; G","No")</f>
        <v>No</v>
      </c>
      <c r="F64" s="74" t="str">
        <f>IF(('[1]Drawer Front Profiles'!$D64-6.5903696)&gt;=0,"Look B,C,D,F &amp; G","No")</f>
        <v>No</v>
      </c>
      <c r="G64" s="74" t="str">
        <f>IF(('[1]Drawer Front Profiles'!$D64-15.46250146)&gt;=0,"Look C,D &amp; G","No")</f>
        <v>No</v>
      </c>
      <c r="H64" s="74" t="str">
        <f>IF(('[1]Drawer Front Profiles'!$D64-9.34404481)&gt;=0,"Look B,C,D &amp; G","No")</f>
        <v>No</v>
      </c>
      <c r="I64" s="74" t="str">
        <f>IF(('[1]Drawer Front Profiles'!$D64-0)&gt;=0,"Look B,C,D,F &amp; G","No")</f>
        <v>Look B,C,D,F &amp; G</v>
      </c>
      <c r="J64" s="74" t="str">
        <f>IF(('[1]Drawer Front Profiles'!$D64-1.99442068)&gt;=0,"Look B,C,D,F &amp; G","No")</f>
        <v>No</v>
      </c>
      <c r="K64" s="74" t="str">
        <f>IF(('[1]Drawer Front Profiles'!$D64-15.75471398)&gt;=0,"Look C,D &amp; G","No")</f>
        <v>No</v>
      </c>
      <c r="L64" s="74" t="str">
        <f>IF(('[1]Drawer Front Profiles'!$D64-14.02090435)&gt;=0,"Look C,D &amp; G","No")</f>
        <v>No</v>
      </c>
      <c r="M64" s="74" t="str">
        <f>IF(('[1]Drawer Front Profiles'!$D64-18.41250064)&gt;=0,"Look C,D &amp; G","No")</f>
        <v>No</v>
      </c>
      <c r="N64" s="74" t="str">
        <f>IF(('[1]Drawer Front Profiles'!$D64-0)&gt;=0,"Look B,C,D &amp; G","No")</f>
        <v>Look B,C,D &amp; G</v>
      </c>
      <c r="O64" s="74" t="str">
        <f>IF(('[1]Drawer Front Profiles'!$D64-3.04396498)&gt;=0,"Look B,C,D &amp; G","No")</f>
        <v>No</v>
      </c>
      <c r="P64" s="74" t="str">
        <f>IF(('[1]Drawer Front Profiles'!$D64-18.64135815)&gt;=0,"Look C,D &amp; G","No")</f>
        <v>No</v>
      </c>
      <c r="Q64" s="74" t="str">
        <f>IF(('[1]Drawer Front Profiles'!$D64-16.84645805)&gt;=0,"Look C,D &amp; G","No")</f>
        <v>No</v>
      </c>
      <c r="R64" s="75" t="str">
        <f>IF(('[1]Drawer Front Profiles'!$D64-15.46250146)&gt;=0,"Look B,C,D &amp; G","No")</f>
        <v>No</v>
      </c>
      <c r="S64" s="74" t="str">
        <f>IF(('[1]Drawer Front Profiles'!$D64-27.94954481)&gt;=0,"Look C,D &amp; G","No")</f>
        <v>No</v>
      </c>
      <c r="T64" s="74" t="str">
        <f>IF(('[1]Drawer Front Profiles'!$D64-18.64404399)&gt;=0,"Look C,D &amp; G","No")</f>
        <v>No</v>
      </c>
      <c r="U64" s="75" t="str">
        <f>IF(('[1]Drawer Front Profiles'!$D64-0)&gt;=0,"Look B,C,D &amp; G","No")</f>
        <v>Look B,C,D &amp; G</v>
      </c>
      <c r="V64" s="75" t="str">
        <f>IF(('[1]Drawer Front Profiles'!$D64-8.58589172)&gt;=0,"Look B,C,D &amp; G","No")</f>
        <v>No</v>
      </c>
      <c r="W64" s="74" t="str">
        <f>IF(('[1]Drawer Front Profiles'!$D64-0)&gt;=0,"Look B,C,D,F &amp; G","No")</f>
        <v>Look B,C,D,F &amp; G</v>
      </c>
      <c r="X64" s="74" t="str">
        <f>IF(('[1]Drawer Front Profiles'!$D64-2.64403281)&gt;=0,"Look C,D &amp; G","No")</f>
        <v>No</v>
      </c>
      <c r="Y64" s="75" t="str">
        <f>IF(('[1]Drawer Front Profiles'!$D64-9.07032804)&gt;=0,"Look C,D &amp; G","No")</f>
        <v>No</v>
      </c>
      <c r="Z64" s="75" t="str">
        <f>IF(('[1]Drawer Front Profiles'!$D64-15.46250146)&gt;=0,"Look C,D &amp; G","No")</f>
        <v>No</v>
      </c>
      <c r="AA64" s="75" t="str">
        <f>IF(('[1]Drawer Front Profiles'!$D64-15.69403715)&gt;=0,"Look B,C,D &amp; G","No")</f>
        <v>No</v>
      </c>
      <c r="AB64" s="75" t="str">
        <f>IF(('[1]Drawer Front Profiles'!$D64-9.07032804)&gt;=0,"Look B,C,D,F &amp; G","No")</f>
        <v>No</v>
      </c>
      <c r="AC64" s="74" t="str">
        <f>IF(('[1]Drawer Front Profiles'!$D64-14.02090435)&gt;=0,"Look B,C,D &amp; G","No")</f>
        <v>No</v>
      </c>
      <c r="AD64" s="76" t="str">
        <f>IF(('[1]Drawer Front Profiles'!$D64-0)&gt;=0,"Look B,C,D,F &amp; G","No")</f>
        <v>Look B,C,D,F &amp; G</v>
      </c>
      <c r="AE64" s="74" t="str">
        <f>IF(('[1]Drawer Front Profiles'!$D64-6.35954126)&gt;=0,"Look B,C,D &amp; G","No")</f>
        <v>No</v>
      </c>
      <c r="AF64" s="76" t="str">
        <f>IF(('[1]Drawer Front Profiles'!$D64-19.68205639)&gt;=0,"Look B,C,D,F &amp; G","No")</f>
        <v>No</v>
      </c>
      <c r="AG64" s="76" t="str">
        <f>IF(('[1]Drawer Front Profiles'!$D64-15.69404481)&gt;=0,"Look B,C,D,F &amp; G","No")</f>
        <v>No</v>
      </c>
      <c r="AH64" s="76" t="str">
        <f>IF(('[1]Drawer Front Profiles'!$D64-0)&gt;=0,"Look B,C,D,F &amp; G","No")</f>
        <v>Look B,C,D,F &amp; G</v>
      </c>
      <c r="AI64" s="76" t="str">
        <f>IF(('[1]Drawer Front Profiles'!$D64-18.63750146)&gt;=0,"Look B,C,D,F &amp; G","No")</f>
        <v>No</v>
      </c>
      <c r="AJ64" s="76" t="str">
        <f>IF(('[1]Drawer Front Profiles'!$D64-7.75654335)&gt;=0,"Look B,C,D,F &amp; G","No")</f>
        <v>No</v>
      </c>
      <c r="AK64" s="76" t="str">
        <f>IF(('[1]Drawer Front Profiles'!$D64-12.2875)&gt;=0,"Look B,C,D,F &amp; G","No")</f>
        <v>No</v>
      </c>
      <c r="AL64" s="76" t="str">
        <f>IF(('[1]Drawer Front Profiles'!$D64-2.64403281)&gt;=0,"Look B,C,D,F &amp; G","No")</f>
        <v>No</v>
      </c>
      <c r="AM64" s="76" t="str">
        <f>IF(('[1]Drawer Front Profiles'!$D64-0)&gt;=0,"Look B,C,D,F &amp; G","No")</f>
        <v>Look B,C,D,F &amp; G</v>
      </c>
      <c r="AN64" s="76" t="str">
        <f>IF(('[1]Drawer Front Profiles'!$D64-0)&gt;=0,"Look B,C,D,F &amp; G","No")</f>
        <v>Look B,C,D,F &amp; G</v>
      </c>
      <c r="AO64" s="76" t="str">
        <f>IF(('[1]Drawer Front Profiles'!$D64-2.64403281)&gt;=0,"Look B,C,D,F &amp; G","No")</f>
        <v>No</v>
      </c>
      <c r="AP64" s="76" t="str">
        <f>IF(('[1]Drawer Front Profiles'!$D64-6.5903696)&gt;=0,"Look B,C,D,F &amp; G","No")</f>
        <v>No</v>
      </c>
      <c r="AQ64" s="76" t="str">
        <f>IF(('[1]Drawer Front Profiles'!$D64-0)&gt;=0,"Look B,C,D,F &amp; G","No")</f>
        <v>Look B,C,D,F &amp; G</v>
      </c>
      <c r="AR64" s="76" t="str">
        <f>IF(('[1]Drawer Front Profiles'!$D64-1.99442068)&gt;=0,"Look B,C,D,F &amp; G","No")</f>
        <v>No</v>
      </c>
      <c r="AS64" s="76" t="str">
        <f>IF(('[1]Drawer Front Profiles'!$D64-0)&gt;=0,"Look B,C,D,F &amp; G","No")</f>
        <v>Look B,C,D,F &amp; G</v>
      </c>
      <c r="AT64" s="76" t="str">
        <f>IF(('[1]Drawer Front Profiles'!$D64-9.07032804)&gt;=0,"Look B,C,D,F &amp; G","No")</f>
        <v>No</v>
      </c>
      <c r="AU64" s="76" t="str">
        <f>IF(('[1]Drawer Front Profiles'!$D64-0)&gt;=0,"Look B,C,D,F &amp; G","No")</f>
        <v>Look B,C,D,F &amp; G</v>
      </c>
      <c r="AV64" s="76" t="str">
        <f>IF(('[1]Drawer Front Profiles'!$D64-0)&gt;=0,"Look B,C,D,F &amp; G","No")</f>
        <v>Look B,C,D,F &amp; G</v>
      </c>
      <c r="AW64" s="76" t="str">
        <f>IF(('[1]Drawer Front Profiles'!$D64-18.86904481)&gt;=0,"Look B,C,D,F &amp; G","No")</f>
        <v>No</v>
      </c>
      <c r="AX64" s="76" t="str">
        <f>IF(('[1]Drawer Front Profiles'!$D64-7.75654335)&gt;=0,"Look B,C,D,F &amp; G","No")</f>
        <v>No</v>
      </c>
      <c r="AY64" s="76" t="str">
        <f>IF(('[1]Drawer Front Profiles'!$D64-17.28154481)&gt;=0,"Look B,C,D,F &amp; G","No")</f>
        <v>No</v>
      </c>
      <c r="AZ64" s="76" t="str">
        <f>IF(('[1]Drawer Front Profiles'!$D64-18.6375)&gt;=0,"Look B,C,D,F &amp; G","No")</f>
        <v>No</v>
      </c>
      <c r="BA64" s="76" t="str">
        <f>IF(('[1]Drawer Front Profiles'!$D64-9.34404)&gt;=0,"Look B,C,D,F &amp; G","No")</f>
        <v>No</v>
      </c>
      <c r="BB64" s="76" t="str">
        <f>IF(('[1]Drawer Front Profiles'!$D64-28.1625)&gt;=0,"Look B,C,D,F &amp; G","No")</f>
        <v>No</v>
      </c>
      <c r="BC64" s="76" t="str">
        <f>IF(('[1]Drawer Front Profiles'!$D64-0)&gt;=0,"Look B,C,D,F &amp; G","No")</f>
        <v>Look B,C,D,F &amp; G</v>
      </c>
      <c r="BD64" s="76" t="str">
        <f>IF(('[1]Drawer Front Profiles'!$D64-21.81250146)&gt;=0,"Look B,C,D,F &amp; G","No")</f>
        <v>No</v>
      </c>
      <c r="BE64" s="76" t="str">
        <f>IF(('[1]Drawer Front Profiles'!$D64-9.1352216)&gt;=0,"Look B,C,D,F &amp; G","No")</f>
        <v>No</v>
      </c>
      <c r="BF64" s="76" t="str">
        <f>IF(('[1]Drawer Front Profiles'!$D64-9.1352216)&gt;=0,"Look B,C,D,F &amp; G","No")</f>
        <v>No</v>
      </c>
      <c r="BG64" s="76" t="str">
        <f>IF(('[1]Drawer Front Profiles'!$D64-21.81250292)&gt;=0,"Look B,C,D,F &amp; G","No")</f>
        <v>No</v>
      </c>
      <c r="BH64" s="76" t="str">
        <f>IF(('[1]Drawer Front Profiles'!$D64-21.81252021)&gt;=0,"Look B,C,D,F &amp; G","No")</f>
        <v>No</v>
      </c>
      <c r="BI64" s="76" t="str">
        <f>IF(('[1]Drawer Front Profiles'!$D64-7.525)&gt;=0,"Look B,C,D,F &amp; G","No")</f>
        <v>No</v>
      </c>
    </row>
    <row r="65" spans="1:61" ht="15.75" customHeight="1" thickBot="1" x14ac:dyDescent="0.3">
      <c r="A65" s="127" t="str">
        <f>IF('[1]Drawer Front Profiles'!$A65&lt;&gt;"",'[1]Drawer Front Profiles'!$A65,"")</f>
        <v>226RP</v>
      </c>
      <c r="B65" s="127" t="str">
        <f>IF('[1]Drawer Front Profiles'!$B65&lt;&gt;"",'[1]Drawer Front Profiles'!$B65,"")</f>
        <v>317-38RP</v>
      </c>
      <c r="C65" s="128" t="str">
        <f>IF(('[1]Drawer Front Profiles'!$D65-0)&gt;=0,"Look B,C,D,F &amp; G","No")</f>
        <v>Look B,C,D,F &amp; G</v>
      </c>
      <c r="D65" s="129" t="str">
        <f>IF(('[1]Drawer Front Profiles'!$D65-0)&gt;=0,"Look B,C,D,F &amp; G","No")</f>
        <v>Look B,C,D,F &amp; G</v>
      </c>
      <c r="E65" s="129" t="str">
        <f>IF(('[1]Drawer Front Profiles'!$D65-2.6439654)&gt;=0,"Look B,C,D,F &amp; G","No")</f>
        <v>No</v>
      </c>
      <c r="F65" s="129" t="str">
        <f>IF(('[1]Drawer Front Profiles'!$D65-6.5903696)&gt;=0,"Look B,C,D,F &amp; G","No")</f>
        <v>No</v>
      </c>
      <c r="G65" s="129" t="str">
        <f>IF(('[1]Drawer Front Profiles'!$D65-15.46250146)&gt;=0,"Look C,D &amp; G","No")</f>
        <v>No</v>
      </c>
      <c r="H65" s="129" t="str">
        <f>IF(('[1]Drawer Front Profiles'!$D65-9.34404481)&gt;=0,"Look B,C,D &amp; G","No")</f>
        <v>No</v>
      </c>
      <c r="I65" s="129" t="str">
        <f>IF(('[1]Drawer Front Profiles'!$D65-0)&gt;=0,"Look B,C,D,F &amp; G","No")</f>
        <v>Look B,C,D,F &amp; G</v>
      </c>
      <c r="J65" s="129" t="str">
        <f>IF(('[1]Drawer Front Profiles'!$D65-1.99442068)&gt;=0,"Look B,C,D,F &amp; G","No")</f>
        <v>No</v>
      </c>
      <c r="K65" s="129" t="str">
        <f>IF(('[1]Drawer Front Profiles'!$D65-15.75471398)&gt;=0,"Look C,D &amp; G","No")</f>
        <v>No</v>
      </c>
      <c r="L65" s="129" t="str">
        <f>IF(('[1]Drawer Front Profiles'!$D65-14.02090435)&gt;=0,"Look C,D &amp; G","No")</f>
        <v>No</v>
      </c>
      <c r="M65" s="129" t="str">
        <f>IF(('[1]Drawer Front Profiles'!$D65-18.41250064)&gt;=0,"Look C,D &amp; G","No")</f>
        <v>No</v>
      </c>
      <c r="N65" s="129" t="str">
        <f>IF(('[1]Drawer Front Profiles'!$D65-0)&gt;=0,"Look B,C,D &amp; G","No")</f>
        <v>Look B,C,D &amp; G</v>
      </c>
      <c r="O65" s="129" t="str">
        <f>IF(('[1]Drawer Front Profiles'!$D65-3.04396498)&gt;=0,"Look B,C,D &amp; G","No")</f>
        <v>No</v>
      </c>
      <c r="P65" s="129" t="str">
        <f>IF(('[1]Drawer Front Profiles'!$D65-18.64135815)&gt;=0,"Look C,D &amp; G","No")</f>
        <v>No</v>
      </c>
      <c r="Q65" s="129" t="str">
        <f>IF(('[1]Drawer Front Profiles'!$D65-16.84645805)&gt;=0,"Look C,D &amp; G","No")</f>
        <v>No</v>
      </c>
      <c r="R65" s="130" t="str">
        <f>IF(('[1]Drawer Front Profiles'!$D65-15.46250146)&gt;=0,"Look B,C,D &amp; G","No")</f>
        <v>No</v>
      </c>
      <c r="S65" s="129" t="str">
        <f>IF(('[1]Drawer Front Profiles'!$D65-27.94954481)&gt;=0,"Look C,D &amp; G","No")</f>
        <v>No</v>
      </c>
      <c r="T65" s="129" t="str">
        <f>IF(('[1]Drawer Front Profiles'!$D65-18.64404399)&gt;=0,"Look C,D &amp; G","No")</f>
        <v>No</v>
      </c>
      <c r="U65" s="130" t="str">
        <f>IF(('[1]Drawer Front Profiles'!$D65-0)&gt;=0,"Look B,C,D &amp; G","No")</f>
        <v>Look B,C,D &amp; G</v>
      </c>
      <c r="V65" s="130" t="str">
        <f>IF(('[1]Drawer Front Profiles'!$D65-8.58589172)&gt;=0,"Look B,C,D &amp; G","No")</f>
        <v>No</v>
      </c>
      <c r="W65" s="129" t="str">
        <f>IF(('[1]Drawer Front Profiles'!$D65-0)&gt;=0,"Look B,C,D,F &amp; G","No")</f>
        <v>Look B,C,D,F &amp; G</v>
      </c>
      <c r="X65" s="129" t="str">
        <f>IF(('[1]Drawer Front Profiles'!$D65-2.64403281)&gt;=0,"Look C,D &amp; G","No")</f>
        <v>No</v>
      </c>
      <c r="Y65" s="130" t="str">
        <f>IF(('[1]Drawer Front Profiles'!$D65-9.07032804)&gt;=0,"Look C,D &amp; G","No")</f>
        <v>No</v>
      </c>
      <c r="Z65" s="130" t="str">
        <f>IF(('[1]Drawer Front Profiles'!$D65-15.46250146)&gt;=0,"Look C,D &amp; G","No")</f>
        <v>No</v>
      </c>
      <c r="AA65" s="130" t="str">
        <f>IF(('[1]Drawer Front Profiles'!$D65-15.69403715)&gt;=0,"Look B,C,D &amp; G","No")</f>
        <v>No</v>
      </c>
      <c r="AB65" s="130" t="str">
        <f>IF(('[1]Drawer Front Profiles'!$D65-9.07032804)&gt;=0,"Look B,C,D,F &amp; G","No")</f>
        <v>No</v>
      </c>
      <c r="AC65" s="129" t="str">
        <f>IF(('[1]Drawer Front Profiles'!$D65-14.02090435)&gt;=0,"Look B,C,D &amp; G","No")</f>
        <v>No</v>
      </c>
      <c r="AD65" s="131" t="str">
        <f>IF(('[1]Drawer Front Profiles'!$D65-0)&gt;=0,"Look B,C,D,F &amp; G","No")</f>
        <v>Look B,C,D,F &amp; G</v>
      </c>
      <c r="AE65" s="129" t="str">
        <f>IF(('[1]Drawer Front Profiles'!$D65-6.35954126)&gt;=0,"Look B,C,D &amp; G","No")</f>
        <v>No</v>
      </c>
      <c r="AF65" s="131" t="str">
        <f>IF(('[1]Drawer Front Profiles'!$D65-19.68205639)&gt;=0,"Look B,C,D,F &amp; G","No")</f>
        <v>No</v>
      </c>
      <c r="AG65" s="131" t="str">
        <f>IF(('[1]Drawer Front Profiles'!$D65-15.69404481)&gt;=0,"Look B,C,D,F &amp; G","No")</f>
        <v>No</v>
      </c>
      <c r="AH65" s="131" t="str">
        <f>IF(('[1]Drawer Front Profiles'!$D65-0)&gt;=0,"Look B,C,D,F &amp; G","No")</f>
        <v>Look B,C,D,F &amp; G</v>
      </c>
      <c r="AI65" s="131" t="str">
        <f>IF(('[1]Drawer Front Profiles'!$D65-18.63750146)&gt;=0,"Look B,C,D,F &amp; G","No")</f>
        <v>No</v>
      </c>
      <c r="AJ65" s="131" t="str">
        <f>IF(('[1]Drawer Front Profiles'!$D65-7.75654335)&gt;=0,"Look B,C,D,F &amp; G","No")</f>
        <v>No</v>
      </c>
      <c r="AK65" s="131" t="str">
        <f>IF(('[1]Drawer Front Profiles'!$D65-12.2875)&gt;=0,"Look B,C,D,F &amp; G","No")</f>
        <v>No</v>
      </c>
      <c r="AL65" s="131" t="str">
        <f>IF(('[1]Drawer Front Profiles'!$D65-2.64403281)&gt;=0,"Look B,C,D,F &amp; G","No")</f>
        <v>No</v>
      </c>
      <c r="AM65" s="131" t="str">
        <f>IF(('[1]Drawer Front Profiles'!$D65-0)&gt;=0,"Look B,C,D,F &amp; G","No")</f>
        <v>Look B,C,D,F &amp; G</v>
      </c>
      <c r="AN65" s="131" t="str">
        <f>IF(('[1]Drawer Front Profiles'!$D65-0)&gt;=0,"Look B,C,D,F &amp; G","No")</f>
        <v>Look B,C,D,F &amp; G</v>
      </c>
      <c r="AO65" s="131" t="str">
        <f>IF(('[1]Drawer Front Profiles'!$D65-2.64403281)&gt;=0,"Look B,C,D,F &amp; G","No")</f>
        <v>No</v>
      </c>
      <c r="AP65" s="131" t="str">
        <f>IF(('[1]Drawer Front Profiles'!$D65-6.5903696)&gt;=0,"Look B,C,D,F &amp; G","No")</f>
        <v>No</v>
      </c>
      <c r="AQ65" s="131" t="str">
        <f>IF(('[1]Drawer Front Profiles'!$D65-0)&gt;=0,"Look B,C,D,F &amp; G","No")</f>
        <v>Look B,C,D,F &amp; G</v>
      </c>
      <c r="AR65" s="131" t="str">
        <f>IF(('[1]Drawer Front Profiles'!$D65-1.99442068)&gt;=0,"Look B,C,D,F &amp; G","No")</f>
        <v>No</v>
      </c>
      <c r="AS65" s="131" t="str">
        <f>IF(('[1]Drawer Front Profiles'!$D65-0)&gt;=0,"Look B,C,D,F &amp; G","No")</f>
        <v>Look B,C,D,F &amp; G</v>
      </c>
      <c r="AT65" s="131" t="str">
        <f>IF(('[1]Drawer Front Profiles'!$D65-9.07032804)&gt;=0,"Look B,C,D,F &amp; G","No")</f>
        <v>No</v>
      </c>
      <c r="AU65" s="131" t="str">
        <f>IF(('[1]Drawer Front Profiles'!$D65-0)&gt;=0,"Look B,C,D,F &amp; G","No")</f>
        <v>Look B,C,D,F &amp; G</v>
      </c>
      <c r="AV65" s="131" t="str">
        <f>IF(('[1]Drawer Front Profiles'!$D65-0)&gt;=0,"Look B,C,D,F &amp; G","No")</f>
        <v>Look B,C,D,F &amp; G</v>
      </c>
      <c r="AW65" s="131" t="str">
        <f>IF(('[1]Drawer Front Profiles'!$D65-18.86904481)&gt;=0,"Look B,C,D,F &amp; G","No")</f>
        <v>No</v>
      </c>
      <c r="AX65" s="131" t="str">
        <f>IF(('[1]Drawer Front Profiles'!$D65-7.75654335)&gt;=0,"Look B,C,D,F &amp; G","No")</f>
        <v>No</v>
      </c>
      <c r="AY65" s="131" t="str">
        <f>IF(('[1]Drawer Front Profiles'!$D65-17.28154481)&gt;=0,"Look B,C,D,F &amp; G","No")</f>
        <v>No</v>
      </c>
      <c r="AZ65" s="131" t="str">
        <f>IF(('[1]Drawer Front Profiles'!$D65-18.6375)&gt;=0,"Look B,C,D,F &amp; G","No")</f>
        <v>No</v>
      </c>
      <c r="BA65" s="131" t="str">
        <f>IF(('[1]Drawer Front Profiles'!$D65-9.34404)&gt;=0,"Look B,C,D,F &amp; G","No")</f>
        <v>No</v>
      </c>
      <c r="BB65" s="131" t="str">
        <f>IF(('[1]Drawer Front Profiles'!$D65-28.1625)&gt;=0,"Look B,C,D,F &amp; G","No")</f>
        <v>No</v>
      </c>
      <c r="BC65" s="131" t="str">
        <f>IF(('[1]Drawer Front Profiles'!$D65-0)&gt;=0,"Look B,C,D,F &amp; G","No")</f>
        <v>Look B,C,D,F &amp; G</v>
      </c>
      <c r="BD65" s="131" t="str">
        <f>IF(('[1]Drawer Front Profiles'!$D65-21.81250146)&gt;=0,"Look B,C,D,F &amp; G","No")</f>
        <v>No</v>
      </c>
      <c r="BE65" s="131" t="str">
        <f>IF(('[1]Drawer Front Profiles'!$D65-9.1352216)&gt;=0,"Look B,C,D,F &amp; G","No")</f>
        <v>No</v>
      </c>
      <c r="BF65" s="131" t="str">
        <f>IF(('[1]Drawer Front Profiles'!$D65-9.1352216)&gt;=0,"Look B,C,D,F &amp; G","No")</f>
        <v>No</v>
      </c>
      <c r="BG65" s="131" t="str">
        <f>IF(('[1]Drawer Front Profiles'!$D65-21.81250292)&gt;=0,"Look B,C,D,F &amp; G","No")</f>
        <v>No</v>
      </c>
      <c r="BH65" s="131" t="str">
        <f>IF(('[1]Drawer Front Profiles'!$D65-21.81252021)&gt;=0,"Look B,C,D,F &amp; G","No")</f>
        <v>No</v>
      </c>
      <c r="BI65" s="131" t="str">
        <f>IF(('[1]Drawer Front Profiles'!$D65-7.525)&gt;=0,"Look B,C,D,F &amp; G","No")</f>
        <v>No</v>
      </c>
    </row>
    <row r="66" spans="1:61" ht="15.75" customHeight="1" thickBot="1" x14ac:dyDescent="0.3">
      <c r="A66" s="127" t="str">
        <f>IF('[1]Drawer Front Profiles'!$A66&lt;&gt;"",'[1]Drawer Front Profiles'!$A66,"")</f>
        <v>221RP</v>
      </c>
      <c r="B66" s="127" t="str">
        <f>IF('[1]Drawer Front Profiles'!$B66&lt;&gt;"",'[1]Drawer Front Profiles'!$B66,"")</f>
        <v>318-25RP</v>
      </c>
      <c r="C66" s="128" t="str">
        <f>IF(('[1]Drawer Front Profiles'!$D66-0)&gt;=0,"Look B,C,D,F &amp; G","No")</f>
        <v>Look B,C,D,F &amp; G</v>
      </c>
      <c r="D66" s="129" t="str">
        <f>IF(('[1]Drawer Front Profiles'!$D66-0)&gt;=0,"Look B,C,D,F &amp; G","No")</f>
        <v>Look B,C,D,F &amp; G</v>
      </c>
      <c r="E66" s="129" t="str">
        <f>IF(('[1]Drawer Front Profiles'!$D66-2.6439654)&gt;=0,"Look B,C,D,F &amp; G","No")</f>
        <v>No</v>
      </c>
      <c r="F66" s="129" t="str">
        <f>IF(('[1]Drawer Front Profiles'!$D66-6.5903696)&gt;=0,"Look B,C,D,F &amp; G","No")</f>
        <v>No</v>
      </c>
      <c r="G66" s="129" t="str">
        <f>IF(('[1]Drawer Front Profiles'!$D66-15.46250146)&gt;=0,"Look C,D &amp; G","No")</f>
        <v>No</v>
      </c>
      <c r="H66" s="129" t="str">
        <f>IF(('[1]Drawer Front Profiles'!$D66-9.34404481)&gt;=0,"Look B,C,D &amp; G","No")</f>
        <v>No</v>
      </c>
      <c r="I66" s="129" t="str">
        <f>IF(('[1]Drawer Front Profiles'!$D66-0)&gt;=0,"Look B,C,D,F &amp; G","No")</f>
        <v>Look B,C,D,F &amp; G</v>
      </c>
      <c r="J66" s="129" t="str">
        <f>IF(('[1]Drawer Front Profiles'!$D66-1.99442068)&gt;=0,"Look B,C,D,F &amp; G","No")</f>
        <v>No</v>
      </c>
      <c r="K66" s="129" t="str">
        <f>IF(('[1]Drawer Front Profiles'!$D66-15.75471398)&gt;=0,"Look C,D &amp; G","No")</f>
        <v>No</v>
      </c>
      <c r="L66" s="129" t="str">
        <f>IF(('[1]Drawer Front Profiles'!$D66-14.02090435)&gt;=0,"Look C,D &amp; G","No")</f>
        <v>No</v>
      </c>
      <c r="M66" s="129" t="str">
        <f>IF(('[1]Drawer Front Profiles'!$D66-18.41250064)&gt;=0,"Look C,D &amp; G","No")</f>
        <v>No</v>
      </c>
      <c r="N66" s="129" t="str">
        <f>IF(('[1]Drawer Front Profiles'!$D66-0)&gt;=0,"Look B,C,D &amp; G","No")</f>
        <v>Look B,C,D &amp; G</v>
      </c>
      <c r="O66" s="129" t="str">
        <f>IF(('[1]Drawer Front Profiles'!$D66-3.04396498)&gt;=0,"Look B,C,D &amp; G","No")</f>
        <v>No</v>
      </c>
      <c r="P66" s="129" t="str">
        <f>IF(('[1]Drawer Front Profiles'!$D66-18.64135815)&gt;=0,"Look C,D &amp; G","No")</f>
        <v>No</v>
      </c>
      <c r="Q66" s="129" t="str">
        <f>IF(('[1]Drawer Front Profiles'!$D66-16.84645805)&gt;=0,"Look C,D &amp; G","No")</f>
        <v>No</v>
      </c>
      <c r="R66" s="130" t="str">
        <f>IF(('[1]Drawer Front Profiles'!$D66-15.46250146)&gt;=0,"Look B,C,D &amp; G","No")</f>
        <v>No</v>
      </c>
      <c r="S66" s="129" t="str">
        <f>IF(('[1]Drawer Front Profiles'!$D66-27.94954481)&gt;=0,"Look C,D &amp; G","No")</f>
        <v>No</v>
      </c>
      <c r="T66" s="129" t="str">
        <f>IF(('[1]Drawer Front Profiles'!$D66-18.64404399)&gt;=0,"Look C,D &amp; G","No")</f>
        <v>No</v>
      </c>
      <c r="U66" s="130" t="str">
        <f>IF(('[1]Drawer Front Profiles'!$D66-0)&gt;=0,"Look B,C,D &amp; G","No")</f>
        <v>Look B,C,D &amp; G</v>
      </c>
      <c r="V66" s="130" t="str">
        <f>IF(('[1]Drawer Front Profiles'!$D66-8.58589172)&gt;=0,"Look B,C,D &amp; G","No")</f>
        <v>No</v>
      </c>
      <c r="W66" s="129" t="str">
        <f>IF(('[1]Drawer Front Profiles'!$D66-0)&gt;=0,"Look B,C,D,F &amp; G","No")</f>
        <v>Look B,C,D,F &amp; G</v>
      </c>
      <c r="X66" s="129" t="str">
        <f>IF(('[1]Drawer Front Profiles'!$D66-2.64403281)&gt;=0,"Look C,D &amp; G","No")</f>
        <v>No</v>
      </c>
      <c r="Y66" s="130" t="str">
        <f>IF(('[1]Drawer Front Profiles'!$D66-9.07032804)&gt;=0,"Look C,D &amp; G","No")</f>
        <v>No</v>
      </c>
      <c r="Z66" s="130" t="str">
        <f>IF(('[1]Drawer Front Profiles'!$D66-15.46250146)&gt;=0,"Look C,D &amp; G","No")</f>
        <v>No</v>
      </c>
      <c r="AA66" s="130" t="str">
        <f>IF(('[1]Drawer Front Profiles'!$D66-15.69403715)&gt;=0,"Look B,C,D &amp; G","No")</f>
        <v>No</v>
      </c>
      <c r="AB66" s="130" t="str">
        <f>IF(('[1]Drawer Front Profiles'!$D66-9.07032804)&gt;=0,"Look B,C,D,F &amp; G","No")</f>
        <v>No</v>
      </c>
      <c r="AC66" s="129" t="str">
        <f>IF(('[1]Drawer Front Profiles'!$D66-14.02090435)&gt;=0,"Look B,C,D &amp; G","No")</f>
        <v>No</v>
      </c>
      <c r="AD66" s="131" t="str">
        <f>IF(('[1]Drawer Front Profiles'!$D66-0)&gt;=0,"Look B,C,D,F &amp; G","No")</f>
        <v>Look B,C,D,F &amp; G</v>
      </c>
      <c r="AE66" s="129" t="str">
        <f>IF(('[1]Drawer Front Profiles'!$D66-6.35954126)&gt;=0,"Look B,C,D &amp; G","No")</f>
        <v>No</v>
      </c>
      <c r="AF66" s="131" t="str">
        <f>IF(('[1]Drawer Front Profiles'!$D66-19.68205639)&gt;=0,"Look B,C,D,F &amp; G","No")</f>
        <v>No</v>
      </c>
      <c r="AG66" s="131" t="str">
        <f>IF(('[1]Drawer Front Profiles'!$D66-15.69404481)&gt;=0,"Look B,C,D,F &amp; G","No")</f>
        <v>No</v>
      </c>
      <c r="AH66" s="131" t="str">
        <f>IF(('[1]Drawer Front Profiles'!$D66-0)&gt;=0,"Look B,C,D,F &amp; G","No")</f>
        <v>Look B,C,D,F &amp; G</v>
      </c>
      <c r="AI66" s="131" t="str">
        <f>IF(('[1]Drawer Front Profiles'!$D66-18.63750146)&gt;=0,"Look B,C,D,F &amp; G","No")</f>
        <v>No</v>
      </c>
      <c r="AJ66" s="131" t="str">
        <f>IF(('[1]Drawer Front Profiles'!$D66-7.75654335)&gt;=0,"Look B,C,D,F &amp; G","No")</f>
        <v>No</v>
      </c>
      <c r="AK66" s="131" t="str">
        <f>IF(('[1]Drawer Front Profiles'!$D66-12.2875)&gt;=0,"Look B,C,D,F &amp; G","No")</f>
        <v>No</v>
      </c>
      <c r="AL66" s="131" t="str">
        <f>IF(('[1]Drawer Front Profiles'!$D66-2.64403281)&gt;=0,"Look B,C,D,F &amp; G","No")</f>
        <v>No</v>
      </c>
      <c r="AM66" s="131" t="str">
        <f>IF(('[1]Drawer Front Profiles'!$D66-0)&gt;=0,"Look B,C,D,F &amp; G","No")</f>
        <v>Look B,C,D,F &amp; G</v>
      </c>
      <c r="AN66" s="131" t="str">
        <f>IF(('[1]Drawer Front Profiles'!$D66-0)&gt;=0,"Look B,C,D,F &amp; G","No")</f>
        <v>Look B,C,D,F &amp; G</v>
      </c>
      <c r="AO66" s="131" t="str">
        <f>IF(('[1]Drawer Front Profiles'!$D66-2.64403281)&gt;=0,"Look B,C,D,F &amp; G","No")</f>
        <v>No</v>
      </c>
      <c r="AP66" s="131" t="str">
        <f>IF(('[1]Drawer Front Profiles'!$D66-6.5903696)&gt;=0,"Look B,C,D,F &amp; G","No")</f>
        <v>No</v>
      </c>
      <c r="AQ66" s="131" t="str">
        <f>IF(('[1]Drawer Front Profiles'!$D66-0)&gt;=0,"Look B,C,D,F &amp; G","No")</f>
        <v>Look B,C,D,F &amp; G</v>
      </c>
      <c r="AR66" s="131" t="str">
        <f>IF(('[1]Drawer Front Profiles'!$D66-1.99442068)&gt;=0,"Look B,C,D,F &amp; G","No")</f>
        <v>No</v>
      </c>
      <c r="AS66" s="131" t="str">
        <f>IF(('[1]Drawer Front Profiles'!$D66-0)&gt;=0,"Look B,C,D,F &amp; G","No")</f>
        <v>Look B,C,D,F &amp; G</v>
      </c>
      <c r="AT66" s="131" t="str">
        <f>IF(('[1]Drawer Front Profiles'!$D66-9.07032804)&gt;=0,"Look B,C,D,F &amp; G","No")</f>
        <v>No</v>
      </c>
      <c r="AU66" s="131" t="str">
        <f>IF(('[1]Drawer Front Profiles'!$D66-0)&gt;=0,"Look B,C,D,F &amp; G","No")</f>
        <v>Look B,C,D,F &amp; G</v>
      </c>
      <c r="AV66" s="131" t="str">
        <f>IF(('[1]Drawer Front Profiles'!$D66-0)&gt;=0,"Look B,C,D,F &amp; G","No")</f>
        <v>Look B,C,D,F &amp; G</v>
      </c>
      <c r="AW66" s="131" t="str">
        <f>IF(('[1]Drawer Front Profiles'!$D66-18.86904481)&gt;=0,"Look B,C,D,F &amp; G","No")</f>
        <v>No</v>
      </c>
      <c r="AX66" s="131" t="str">
        <f>IF(('[1]Drawer Front Profiles'!$D66-7.75654335)&gt;=0,"Look B,C,D,F &amp; G","No")</f>
        <v>No</v>
      </c>
      <c r="AY66" s="131" t="str">
        <f>IF(('[1]Drawer Front Profiles'!$D66-17.28154481)&gt;=0,"Look B,C,D,F &amp; G","No")</f>
        <v>No</v>
      </c>
      <c r="AZ66" s="131" t="str">
        <f>IF(('[1]Drawer Front Profiles'!$D66-18.6375)&gt;=0,"Look B,C,D,F &amp; G","No")</f>
        <v>No</v>
      </c>
      <c r="BA66" s="131" t="str">
        <f>IF(('[1]Drawer Front Profiles'!$D66-9.34404)&gt;=0,"Look B,C,D,F &amp; G","No")</f>
        <v>No</v>
      </c>
      <c r="BB66" s="131" t="str">
        <f>IF(('[1]Drawer Front Profiles'!$D66-28.1625)&gt;=0,"Look B,C,D,F &amp; G","No")</f>
        <v>No</v>
      </c>
      <c r="BC66" s="131" t="str">
        <f>IF(('[1]Drawer Front Profiles'!$D66-0)&gt;=0,"Look B,C,D,F &amp; G","No")</f>
        <v>Look B,C,D,F &amp; G</v>
      </c>
      <c r="BD66" s="131" t="str">
        <f>IF(('[1]Drawer Front Profiles'!$D66-21.81250146)&gt;=0,"Look B,C,D,F &amp; G","No")</f>
        <v>No</v>
      </c>
      <c r="BE66" s="131" t="str">
        <f>IF(('[1]Drawer Front Profiles'!$D66-9.1352216)&gt;=0,"Look B,C,D,F &amp; G","No")</f>
        <v>No</v>
      </c>
      <c r="BF66" s="131" t="str">
        <f>IF(('[1]Drawer Front Profiles'!$D66-9.1352216)&gt;=0,"Look B,C,D,F &amp; G","No")</f>
        <v>No</v>
      </c>
      <c r="BG66" s="131" t="str">
        <f>IF(('[1]Drawer Front Profiles'!$D66-21.81250292)&gt;=0,"Look B,C,D,F &amp; G","No")</f>
        <v>No</v>
      </c>
      <c r="BH66" s="131" t="str">
        <f>IF(('[1]Drawer Front Profiles'!$D66-21.81252021)&gt;=0,"Look B,C,D,F &amp; G","No")</f>
        <v>No</v>
      </c>
      <c r="BI66" s="131" t="str">
        <f>IF(('[1]Drawer Front Profiles'!$D66-7.525)&gt;=0,"Look B,C,D,F &amp; G","No")</f>
        <v>No</v>
      </c>
    </row>
    <row r="67" spans="1:61" ht="15.75" customHeight="1" thickBot="1" x14ac:dyDescent="0.3">
      <c r="A67" s="127" t="str">
        <f>IF('[1]Drawer Front Profiles'!$A67&lt;&gt;"",'[1]Drawer Front Profiles'!$A67,"")</f>
        <v>222RP</v>
      </c>
      <c r="B67" s="127" t="str">
        <f>IF('[1]Drawer Front Profiles'!$B67&lt;&gt;"",'[1]Drawer Front Profiles'!$B67,"")</f>
        <v>319-10RP</v>
      </c>
      <c r="C67" s="128" t="str">
        <f>IF(('[1]Drawer Front Profiles'!$D67-0)&gt;=0,"Look B,C,D,F &amp; G","No")</f>
        <v>Look B,C,D,F &amp; G</v>
      </c>
      <c r="D67" s="129" t="str">
        <f>IF(('[1]Drawer Front Profiles'!$D67-0)&gt;=0,"Look B,C,D,F &amp; G","No")</f>
        <v>Look B,C,D,F &amp; G</v>
      </c>
      <c r="E67" s="129" t="str">
        <f>IF(('[1]Drawer Front Profiles'!$D67-2.6439654)&gt;=0,"Look B,C,D,F &amp; G","No")</f>
        <v>No</v>
      </c>
      <c r="F67" s="129" t="str">
        <f>IF(('[1]Drawer Front Profiles'!$D67-6.5903696)&gt;=0,"Look B,C,D,F &amp; G","No")</f>
        <v>No</v>
      </c>
      <c r="G67" s="129" t="str">
        <f>IF(('[1]Drawer Front Profiles'!$D67-15.46250146)&gt;=0,"Look C,D &amp; G","No")</f>
        <v>No</v>
      </c>
      <c r="H67" s="129" t="str">
        <f>IF(('[1]Drawer Front Profiles'!$D67-9.34404481)&gt;=0,"Look B,C,D &amp; G","No")</f>
        <v>No</v>
      </c>
      <c r="I67" s="129" t="str">
        <f>IF(('[1]Drawer Front Profiles'!$D67-0)&gt;=0,"Look B,C,D,F &amp; G","No")</f>
        <v>Look B,C,D,F &amp; G</v>
      </c>
      <c r="J67" s="129" t="str">
        <f>IF(('[1]Drawer Front Profiles'!$D67-1.99442068)&gt;=0,"Look B,C,D,F &amp; G","No")</f>
        <v>Look B,C,D,F &amp; G</v>
      </c>
      <c r="K67" s="129" t="str">
        <f>IF(('[1]Drawer Front Profiles'!$D67-15.75471398)&gt;=0,"Look C,D &amp; G","No")</f>
        <v>No</v>
      </c>
      <c r="L67" s="129" t="str">
        <f>IF(('[1]Drawer Front Profiles'!$D67-14.02090435)&gt;=0,"Look C,D &amp; G","No")</f>
        <v>No</v>
      </c>
      <c r="M67" s="129" t="str">
        <f>IF(('[1]Drawer Front Profiles'!$D67-18.41250064)&gt;=0,"Look C,D &amp; G","No")</f>
        <v>No</v>
      </c>
      <c r="N67" s="129" t="str">
        <f>IF(('[1]Drawer Front Profiles'!$D67-0)&gt;=0,"Look B,C,D &amp; G","No")</f>
        <v>Look B,C,D &amp; G</v>
      </c>
      <c r="O67" s="129" t="str">
        <f>IF(('[1]Drawer Front Profiles'!$D67-3.04396498)&gt;=0,"Look B,C,D &amp; G","No")</f>
        <v>No</v>
      </c>
      <c r="P67" s="129" t="str">
        <f>IF(('[1]Drawer Front Profiles'!$D67-18.64135815)&gt;=0,"Look C,D &amp; G","No")</f>
        <v>No</v>
      </c>
      <c r="Q67" s="129" t="str">
        <f>IF(('[1]Drawer Front Profiles'!$D67-16.84645805)&gt;=0,"Look C,D &amp; G","No")</f>
        <v>No</v>
      </c>
      <c r="R67" s="130" t="str">
        <f>IF(('[1]Drawer Front Profiles'!$D67-15.46250146)&gt;=0,"Look B,C,D &amp; G","No")</f>
        <v>No</v>
      </c>
      <c r="S67" s="129" t="str">
        <f>IF(('[1]Drawer Front Profiles'!$D67-27.94954481)&gt;=0,"Look C,D &amp; G","No")</f>
        <v>No</v>
      </c>
      <c r="T67" s="129" t="str">
        <f>IF(('[1]Drawer Front Profiles'!$D67-18.64404399)&gt;=0,"Look C,D &amp; G","No")</f>
        <v>No</v>
      </c>
      <c r="U67" s="130" t="str">
        <f>IF(('[1]Drawer Front Profiles'!$D67-0)&gt;=0,"Look B,C,D &amp; G","No")</f>
        <v>Look B,C,D &amp; G</v>
      </c>
      <c r="V67" s="130" t="str">
        <f>IF(('[1]Drawer Front Profiles'!$D67-8.58589172)&gt;=0,"Look B,C,D &amp; G","No")</f>
        <v>No</v>
      </c>
      <c r="W67" s="129" t="str">
        <f>IF(('[1]Drawer Front Profiles'!$D67-0)&gt;=0,"Look B,C,D,F &amp; G","No")</f>
        <v>Look B,C,D,F &amp; G</v>
      </c>
      <c r="X67" s="129" t="str">
        <f>IF(('[1]Drawer Front Profiles'!$D67-2.64403281)&gt;=0,"Look C,D &amp; G","No")</f>
        <v>No</v>
      </c>
      <c r="Y67" s="130" t="str">
        <f>IF(('[1]Drawer Front Profiles'!$D67-9.07032804)&gt;=0,"Look C,D &amp; G","No")</f>
        <v>No</v>
      </c>
      <c r="Z67" s="130" t="str">
        <f>IF(('[1]Drawer Front Profiles'!$D67-15.46250146)&gt;=0,"Look C,D &amp; G","No")</f>
        <v>No</v>
      </c>
      <c r="AA67" s="130" t="str">
        <f>IF(('[1]Drawer Front Profiles'!$D67-15.69403715)&gt;=0,"Look B,C,D &amp; G","No")</f>
        <v>No</v>
      </c>
      <c r="AB67" s="130" t="str">
        <f>IF(('[1]Drawer Front Profiles'!$D67-9.07032804)&gt;=0,"Look B,C,D,F &amp; G","No")</f>
        <v>No</v>
      </c>
      <c r="AC67" s="129" t="str">
        <f>IF(('[1]Drawer Front Profiles'!$D67-14.02090435)&gt;=0,"Look B,C,D &amp; G","No")</f>
        <v>No</v>
      </c>
      <c r="AD67" s="131" t="str">
        <f>IF(('[1]Drawer Front Profiles'!$D67-0)&gt;=0,"Look B,C,D,F &amp; G","No")</f>
        <v>Look B,C,D,F &amp; G</v>
      </c>
      <c r="AE67" s="129" t="str">
        <f>IF(('[1]Drawer Front Profiles'!$D67-6.35954126)&gt;=0,"Look B,C,D &amp; G","No")</f>
        <v>No</v>
      </c>
      <c r="AF67" s="131" t="str">
        <f>IF(('[1]Drawer Front Profiles'!$D67-19.68205639)&gt;=0,"Look B,C,D,F &amp; G","No")</f>
        <v>No</v>
      </c>
      <c r="AG67" s="131" t="str">
        <f>IF(('[1]Drawer Front Profiles'!$D67-15.69404481)&gt;=0,"Look B,C,D,F &amp; G","No")</f>
        <v>No</v>
      </c>
      <c r="AH67" s="131" t="str">
        <f>IF(('[1]Drawer Front Profiles'!$D67-0)&gt;=0,"Look B,C,D,F &amp; G","No")</f>
        <v>Look B,C,D,F &amp; G</v>
      </c>
      <c r="AI67" s="131" t="str">
        <f>IF(('[1]Drawer Front Profiles'!$D67-18.63750146)&gt;=0,"Look B,C,D,F &amp; G","No")</f>
        <v>No</v>
      </c>
      <c r="AJ67" s="131" t="str">
        <f>IF(('[1]Drawer Front Profiles'!$D67-7.75654335)&gt;=0,"Look B,C,D,F &amp; G","No")</f>
        <v>No</v>
      </c>
      <c r="AK67" s="131" t="str">
        <f>IF(('[1]Drawer Front Profiles'!$D67-12.2875)&gt;=0,"Look B,C,D,F &amp; G","No")</f>
        <v>No</v>
      </c>
      <c r="AL67" s="131" t="str">
        <f>IF(('[1]Drawer Front Profiles'!$D67-2.64403281)&gt;=0,"Look B,C,D,F &amp; G","No")</f>
        <v>No</v>
      </c>
      <c r="AM67" s="131" t="str">
        <f>IF(('[1]Drawer Front Profiles'!$D67-0)&gt;=0,"Look B,C,D,F &amp; G","No")</f>
        <v>Look B,C,D,F &amp; G</v>
      </c>
      <c r="AN67" s="131" t="str">
        <f>IF(('[1]Drawer Front Profiles'!$D67-0)&gt;=0,"Look B,C,D,F &amp; G","No")</f>
        <v>Look B,C,D,F &amp; G</v>
      </c>
      <c r="AO67" s="131" t="str">
        <f>IF(('[1]Drawer Front Profiles'!$D67-2.64403281)&gt;=0,"Look B,C,D,F &amp; G","No")</f>
        <v>No</v>
      </c>
      <c r="AP67" s="131" t="str">
        <f>IF(('[1]Drawer Front Profiles'!$D67-6.5903696)&gt;=0,"Look B,C,D,F &amp; G","No")</f>
        <v>No</v>
      </c>
      <c r="AQ67" s="131" t="str">
        <f>IF(('[1]Drawer Front Profiles'!$D67-0)&gt;=0,"Look B,C,D,F &amp; G","No")</f>
        <v>Look B,C,D,F &amp; G</v>
      </c>
      <c r="AR67" s="131" t="str">
        <f>IF(('[1]Drawer Front Profiles'!$D67-1.99442068)&gt;=0,"Look B,C,D,F &amp; G","No")</f>
        <v>Look B,C,D,F &amp; G</v>
      </c>
      <c r="AS67" s="131" t="str">
        <f>IF(('[1]Drawer Front Profiles'!$D67-0)&gt;=0,"Look B,C,D,F &amp; G","No")</f>
        <v>Look B,C,D,F &amp; G</v>
      </c>
      <c r="AT67" s="131" t="str">
        <f>IF(('[1]Drawer Front Profiles'!$D67-9.07032804)&gt;=0,"Look B,C,D,F &amp; G","No")</f>
        <v>No</v>
      </c>
      <c r="AU67" s="131" t="str">
        <f>IF(('[1]Drawer Front Profiles'!$D67-0)&gt;=0,"Look B,C,D,F &amp; G","No")</f>
        <v>Look B,C,D,F &amp; G</v>
      </c>
      <c r="AV67" s="131" t="str">
        <f>IF(('[1]Drawer Front Profiles'!$D67-0)&gt;=0,"Look B,C,D,F &amp; G","No")</f>
        <v>Look B,C,D,F &amp; G</v>
      </c>
      <c r="AW67" s="131" t="str">
        <f>IF(('[1]Drawer Front Profiles'!$D67-18.86904481)&gt;=0,"Look B,C,D,F &amp; G","No")</f>
        <v>No</v>
      </c>
      <c r="AX67" s="131" t="str">
        <f>IF(('[1]Drawer Front Profiles'!$D67-7.75654335)&gt;=0,"Look B,C,D,F &amp; G","No")</f>
        <v>No</v>
      </c>
      <c r="AY67" s="131" t="str">
        <f>IF(('[1]Drawer Front Profiles'!$D67-17.28154481)&gt;=0,"Look B,C,D,F &amp; G","No")</f>
        <v>No</v>
      </c>
      <c r="AZ67" s="131" t="str">
        <f>IF(('[1]Drawer Front Profiles'!$D67-18.6375)&gt;=0,"Look B,C,D,F &amp; G","No")</f>
        <v>No</v>
      </c>
      <c r="BA67" s="131" t="str">
        <f>IF(('[1]Drawer Front Profiles'!$D67-9.34404)&gt;=0,"Look B,C,D,F &amp; G","No")</f>
        <v>No</v>
      </c>
      <c r="BB67" s="131" t="str">
        <f>IF(('[1]Drawer Front Profiles'!$D67-28.1625)&gt;=0,"Look B,C,D,F &amp; G","No")</f>
        <v>No</v>
      </c>
      <c r="BC67" s="131" t="str">
        <f>IF(('[1]Drawer Front Profiles'!$D67-0)&gt;=0,"Look B,C,D,F &amp; G","No")</f>
        <v>Look B,C,D,F &amp; G</v>
      </c>
      <c r="BD67" s="131" t="str">
        <f>IF(('[1]Drawer Front Profiles'!$D67-21.81250146)&gt;=0,"Look B,C,D,F &amp; G","No")</f>
        <v>No</v>
      </c>
      <c r="BE67" s="131" t="str">
        <f>IF(('[1]Drawer Front Profiles'!$D67-9.1352216)&gt;=0,"Look B,C,D,F &amp; G","No")</f>
        <v>No</v>
      </c>
      <c r="BF67" s="131" t="str">
        <f>IF(('[1]Drawer Front Profiles'!$D67-9.1352216)&gt;=0,"Look B,C,D,F &amp; G","No")</f>
        <v>No</v>
      </c>
      <c r="BG67" s="131" t="str">
        <f>IF(('[1]Drawer Front Profiles'!$D67-21.81250292)&gt;=0,"Look B,C,D,F &amp; G","No")</f>
        <v>No</v>
      </c>
      <c r="BH67" s="131" t="str">
        <f>IF(('[1]Drawer Front Profiles'!$D67-21.81252021)&gt;=0,"Look B,C,D,F &amp; G","No")</f>
        <v>No</v>
      </c>
      <c r="BI67" s="131" t="str">
        <f>IF(('[1]Drawer Front Profiles'!$D67-7.525)&gt;=0,"Look B,C,D,F &amp; G","No")</f>
        <v>No</v>
      </c>
    </row>
    <row r="68" spans="1:61" ht="15.75" customHeight="1" thickBot="1" x14ac:dyDescent="0.3">
      <c r="A68" s="14" t="str">
        <f>IF('[1]Drawer Front Profiles'!$A68&lt;&gt;"",'[1]Drawer Front Profiles'!$A68,"")</f>
        <v>269RP</v>
      </c>
      <c r="B68" s="14" t="str">
        <f>IF('[1]Drawer Front Profiles'!$B68&lt;&gt;"",'[1]Drawer Front Profiles'!$B68,"")</f>
        <v>320-25RP</v>
      </c>
      <c r="C68" s="73" t="str">
        <f>IF(('[1]Drawer Front Profiles'!$D68-0)&gt;=0,"Look B,C,D,F &amp; G","No")</f>
        <v>Look B,C,D,F &amp; G</v>
      </c>
      <c r="D68" s="74" t="str">
        <f>IF(('[1]Drawer Front Profiles'!$D68-0)&gt;=0,"Look B,C,D,F &amp; G","No")</f>
        <v>Look B,C,D,F &amp; G</v>
      </c>
      <c r="E68" s="74" t="str">
        <f>IF(('[1]Drawer Front Profiles'!$D68-2.6439654)&gt;=0,"Look B,C,D,F &amp; G","No")</f>
        <v>No</v>
      </c>
      <c r="F68" s="74" t="str">
        <f>IF(('[1]Drawer Front Profiles'!$D68-6.5903696)&gt;=0,"Look B,C,D,F &amp; G","No")</f>
        <v>No</v>
      </c>
      <c r="G68" s="74" t="str">
        <f>IF(('[1]Drawer Front Profiles'!$D68-15.46250146)&gt;=0,"Look C,D &amp; G","No")</f>
        <v>No</v>
      </c>
      <c r="H68" s="74" t="str">
        <f>IF(('[1]Drawer Front Profiles'!$D68-9.34404481)&gt;=0,"Look B,C,D &amp; G","No")</f>
        <v>No</v>
      </c>
      <c r="I68" s="74" t="str">
        <f>IF(('[1]Drawer Front Profiles'!$D68-0)&gt;=0,"Look B,C,D,F &amp; G","No")</f>
        <v>Look B,C,D,F &amp; G</v>
      </c>
      <c r="J68" s="74" t="str">
        <f>IF(('[1]Drawer Front Profiles'!$D68-1.99442068)&gt;=0,"Look B,C,D,F &amp; G","No")</f>
        <v>No</v>
      </c>
      <c r="K68" s="74" t="str">
        <f>IF(('[1]Drawer Front Profiles'!$D68-15.75471398)&gt;=0,"Look C,D &amp; G","No")</f>
        <v>No</v>
      </c>
      <c r="L68" s="74" t="str">
        <f>IF(('[1]Drawer Front Profiles'!$D68-14.02090435)&gt;=0,"Look C,D &amp; G","No")</f>
        <v>No</v>
      </c>
      <c r="M68" s="74" t="str">
        <f>IF(('[1]Drawer Front Profiles'!$D68-18.41250064)&gt;=0,"Look C,D &amp; G","No")</f>
        <v>No</v>
      </c>
      <c r="N68" s="74" t="str">
        <f>IF(('[1]Drawer Front Profiles'!$D68-0)&gt;=0,"Look B,C,D &amp; G","No")</f>
        <v>Look B,C,D &amp; G</v>
      </c>
      <c r="O68" s="74" t="str">
        <f>IF(('[1]Drawer Front Profiles'!$D68-3.04396498)&gt;=0,"Look B,C,D &amp; G","No")</f>
        <v>No</v>
      </c>
      <c r="P68" s="74" t="str">
        <f>IF(('[1]Drawer Front Profiles'!$D68-18.64135815)&gt;=0,"Look C,D &amp; G","No")</f>
        <v>No</v>
      </c>
      <c r="Q68" s="74" t="str">
        <f>IF(('[1]Drawer Front Profiles'!$D68-16.84645805)&gt;=0,"Look C,D &amp; G","No")</f>
        <v>No</v>
      </c>
      <c r="R68" s="75" t="str">
        <f>IF(('[1]Drawer Front Profiles'!$D68-15.46250146)&gt;=0,"Look B,C,D &amp; G","No")</f>
        <v>No</v>
      </c>
      <c r="S68" s="74" t="str">
        <f>IF(('[1]Drawer Front Profiles'!$D68-27.94954481)&gt;=0,"Look C,D &amp; G","No")</f>
        <v>No</v>
      </c>
      <c r="T68" s="74" t="str">
        <f>IF(('[1]Drawer Front Profiles'!$D68-18.64404399)&gt;=0,"Look C,D &amp; G","No")</f>
        <v>No</v>
      </c>
      <c r="U68" s="75" t="str">
        <f>IF(('[1]Drawer Front Profiles'!$D68-0)&gt;=0,"Look B,C,D &amp; G","No")</f>
        <v>Look B,C,D &amp; G</v>
      </c>
      <c r="V68" s="75" t="str">
        <f>IF(('[1]Drawer Front Profiles'!$D68-8.58589172)&gt;=0,"Look B,C,D &amp; G","No")</f>
        <v>No</v>
      </c>
      <c r="W68" s="74" t="str">
        <f>IF(('[1]Drawer Front Profiles'!$D68-0)&gt;=0,"Look B,C,D,F &amp; G","No")</f>
        <v>Look B,C,D,F &amp; G</v>
      </c>
      <c r="X68" s="74" t="str">
        <f>IF(('[1]Drawer Front Profiles'!$D68-2.64403281)&gt;=0,"Look C,D &amp; G","No")</f>
        <v>No</v>
      </c>
      <c r="Y68" s="75" t="str">
        <f>IF(('[1]Drawer Front Profiles'!$D68-9.07032804)&gt;=0,"Look C,D &amp; G","No")</f>
        <v>No</v>
      </c>
      <c r="Z68" s="75" t="str">
        <f>IF(('[1]Drawer Front Profiles'!$D68-15.46250146)&gt;=0,"Look C,D &amp; G","No")</f>
        <v>No</v>
      </c>
      <c r="AA68" s="75" t="str">
        <f>IF(('[1]Drawer Front Profiles'!$D68-15.69403715)&gt;=0,"Look B,C,D &amp; G","No")</f>
        <v>No</v>
      </c>
      <c r="AB68" s="75" t="str">
        <f>IF(('[1]Drawer Front Profiles'!$D68-9.07032804)&gt;=0,"Look B,C,D,F &amp; G","No")</f>
        <v>No</v>
      </c>
      <c r="AC68" s="74" t="str">
        <f>IF(('[1]Drawer Front Profiles'!$D68-14.02090435)&gt;=0,"Look B,C,D &amp; G","No")</f>
        <v>No</v>
      </c>
      <c r="AD68" s="76" t="str">
        <f>IF(('[1]Drawer Front Profiles'!$D68-0)&gt;=0,"Look B,C,D,F &amp; G","No")</f>
        <v>Look B,C,D,F &amp; G</v>
      </c>
      <c r="AE68" s="74" t="str">
        <f>IF(('[1]Drawer Front Profiles'!$D68-6.35954126)&gt;=0,"Look B,C,D &amp; G","No")</f>
        <v>No</v>
      </c>
      <c r="AF68" s="76" t="str">
        <f>IF(('[1]Drawer Front Profiles'!$D68-19.68205639)&gt;=0,"Look B,C,D,F &amp; G","No")</f>
        <v>No</v>
      </c>
      <c r="AG68" s="76" t="str">
        <f>IF(('[1]Drawer Front Profiles'!$D68-15.69404481)&gt;=0,"Look B,C,D,F &amp; G","No")</f>
        <v>No</v>
      </c>
      <c r="AH68" s="76" t="str">
        <f>IF(('[1]Drawer Front Profiles'!$D68-0)&gt;=0,"Look B,C,D,F &amp; G","No")</f>
        <v>Look B,C,D,F &amp; G</v>
      </c>
      <c r="AI68" s="76" t="str">
        <f>IF(('[1]Drawer Front Profiles'!$D68-18.63750146)&gt;=0,"Look B,C,D,F &amp; G","No")</f>
        <v>No</v>
      </c>
      <c r="AJ68" s="76" t="str">
        <f>IF(('[1]Drawer Front Profiles'!$D68-7.75654335)&gt;=0,"Look B,C,D,F &amp; G","No")</f>
        <v>No</v>
      </c>
      <c r="AK68" s="76" t="str">
        <f>IF(('[1]Drawer Front Profiles'!$D68-12.2875)&gt;=0,"Look B,C,D,F &amp; G","No")</f>
        <v>No</v>
      </c>
      <c r="AL68" s="76" t="str">
        <f>IF(('[1]Drawer Front Profiles'!$D68-2.64403281)&gt;=0,"Look B,C,D,F &amp; G","No")</f>
        <v>No</v>
      </c>
      <c r="AM68" s="76" t="str">
        <f>IF(('[1]Drawer Front Profiles'!$D68-0)&gt;=0,"Look B,C,D,F &amp; G","No")</f>
        <v>Look B,C,D,F &amp; G</v>
      </c>
      <c r="AN68" s="76" t="str">
        <f>IF(('[1]Drawer Front Profiles'!$D68-0)&gt;=0,"Look B,C,D,F &amp; G","No")</f>
        <v>Look B,C,D,F &amp; G</v>
      </c>
      <c r="AO68" s="76" t="str">
        <f>IF(('[1]Drawer Front Profiles'!$D68-2.64403281)&gt;=0,"Look B,C,D,F &amp; G","No")</f>
        <v>No</v>
      </c>
      <c r="AP68" s="76" t="str">
        <f>IF(('[1]Drawer Front Profiles'!$D68-6.5903696)&gt;=0,"Look B,C,D,F &amp; G","No")</f>
        <v>No</v>
      </c>
      <c r="AQ68" s="76" t="str">
        <f>IF(('[1]Drawer Front Profiles'!$D68-0)&gt;=0,"Look B,C,D,F &amp; G","No")</f>
        <v>Look B,C,D,F &amp; G</v>
      </c>
      <c r="AR68" s="76" t="str">
        <f>IF(('[1]Drawer Front Profiles'!$D68-1.99442068)&gt;=0,"Look B,C,D,F &amp; G","No")</f>
        <v>No</v>
      </c>
      <c r="AS68" s="76" t="str">
        <f>IF(('[1]Drawer Front Profiles'!$D68-0)&gt;=0,"Look B,C,D,F &amp; G","No")</f>
        <v>Look B,C,D,F &amp; G</v>
      </c>
      <c r="AT68" s="76" t="str">
        <f>IF(('[1]Drawer Front Profiles'!$D68-9.07032804)&gt;=0,"Look B,C,D,F &amp; G","No")</f>
        <v>No</v>
      </c>
      <c r="AU68" s="76" t="str">
        <f>IF(('[1]Drawer Front Profiles'!$D68-0)&gt;=0,"Look B,C,D,F &amp; G","No")</f>
        <v>Look B,C,D,F &amp; G</v>
      </c>
      <c r="AV68" s="76" t="str">
        <f>IF(('[1]Drawer Front Profiles'!$D68-0)&gt;=0,"Look B,C,D,F &amp; G","No")</f>
        <v>Look B,C,D,F &amp; G</v>
      </c>
      <c r="AW68" s="76" t="str">
        <f>IF(('[1]Drawer Front Profiles'!$D68-18.86904481)&gt;=0,"Look B,C,D,F &amp; G","No")</f>
        <v>No</v>
      </c>
      <c r="AX68" s="76" t="str">
        <f>IF(('[1]Drawer Front Profiles'!$D68-7.75654335)&gt;=0,"Look B,C,D,F &amp; G","No")</f>
        <v>No</v>
      </c>
      <c r="AY68" s="76" t="str">
        <f>IF(('[1]Drawer Front Profiles'!$D68-17.28154481)&gt;=0,"Look B,C,D,F &amp; G","No")</f>
        <v>No</v>
      </c>
      <c r="AZ68" s="76" t="str">
        <f>IF(('[1]Drawer Front Profiles'!$D68-18.6375)&gt;=0,"Look B,C,D,F &amp; G","No")</f>
        <v>No</v>
      </c>
      <c r="BA68" s="76" t="str">
        <f>IF(('[1]Drawer Front Profiles'!$D68-9.34404)&gt;=0,"Look B,C,D,F &amp; G","No")</f>
        <v>No</v>
      </c>
      <c r="BB68" s="76" t="str">
        <f>IF(('[1]Drawer Front Profiles'!$D68-28.1625)&gt;=0,"Look B,C,D,F &amp; G","No")</f>
        <v>No</v>
      </c>
      <c r="BC68" s="76" t="str">
        <f>IF(('[1]Drawer Front Profiles'!$D68-0)&gt;=0,"Look B,C,D,F &amp; G","No")</f>
        <v>Look B,C,D,F &amp; G</v>
      </c>
      <c r="BD68" s="76" t="str">
        <f>IF(('[1]Drawer Front Profiles'!$D68-21.81250146)&gt;=0,"Look B,C,D,F &amp; G","No")</f>
        <v>No</v>
      </c>
      <c r="BE68" s="76" t="str">
        <f>IF(('[1]Drawer Front Profiles'!$D68-9.1352216)&gt;=0,"Look B,C,D,F &amp; G","No")</f>
        <v>No</v>
      </c>
      <c r="BF68" s="76" t="str">
        <f>IF(('[1]Drawer Front Profiles'!$D68-9.1352216)&gt;=0,"Look B,C,D,F &amp; G","No")</f>
        <v>No</v>
      </c>
      <c r="BG68" s="76" t="str">
        <f>IF(('[1]Drawer Front Profiles'!$D68-21.81250292)&gt;=0,"Look B,C,D,F &amp; G","No")</f>
        <v>No</v>
      </c>
      <c r="BH68" s="76" t="str">
        <f>IF(('[1]Drawer Front Profiles'!$D68-21.81252021)&gt;=0,"Look B,C,D,F &amp; G","No")</f>
        <v>No</v>
      </c>
      <c r="BI68" s="76" t="str">
        <f>IF(('[1]Drawer Front Profiles'!$D68-7.525)&gt;=0,"Look B,C,D,F &amp; G","No")</f>
        <v>No</v>
      </c>
    </row>
    <row r="69" spans="1:61" ht="15.75" customHeight="1" thickBot="1" x14ac:dyDescent="0.3">
      <c r="A69" s="127" t="str">
        <f>IF('[1]Drawer Front Profiles'!$A69&lt;&gt;"",'[1]Drawer Front Profiles'!$A69,"")</f>
        <v>223RP</v>
      </c>
      <c r="B69" s="127" t="str">
        <f>IF('[1]Drawer Front Profiles'!$B69&lt;&gt;"",'[1]Drawer Front Profiles'!$B69,"")</f>
        <v>320-32RP</v>
      </c>
      <c r="C69" s="128" t="str">
        <f>IF(('[1]Drawer Front Profiles'!$D69-0)&gt;=0,"Look B,C,D,F &amp; G","No")</f>
        <v>Look B,C,D,F &amp; G</v>
      </c>
      <c r="D69" s="129" t="str">
        <f>IF(('[1]Drawer Front Profiles'!$D69-0)&gt;=0,"Look B,C,D,F &amp; G","No")</f>
        <v>Look B,C,D,F &amp; G</v>
      </c>
      <c r="E69" s="129" t="str">
        <f>IF(('[1]Drawer Front Profiles'!$D69-2.6439654)&gt;=0,"Look B,C,D,F &amp; G","No")</f>
        <v>No</v>
      </c>
      <c r="F69" s="129" t="str">
        <f>IF(('[1]Drawer Front Profiles'!$D69-6.5903696)&gt;=0,"Look B,C,D,F &amp; G","No")</f>
        <v>No</v>
      </c>
      <c r="G69" s="129" t="str">
        <f>IF(('[1]Drawer Front Profiles'!$D69-15.46250146)&gt;=0,"Look C,D &amp; G","No")</f>
        <v>No</v>
      </c>
      <c r="H69" s="129" t="str">
        <f>IF(('[1]Drawer Front Profiles'!$D69-9.34404481)&gt;=0,"Look B,C,D &amp; G","No")</f>
        <v>No</v>
      </c>
      <c r="I69" s="129" t="str">
        <f>IF(('[1]Drawer Front Profiles'!$D69-0)&gt;=0,"Look B,C,D,F &amp; G","No")</f>
        <v>Look B,C,D,F &amp; G</v>
      </c>
      <c r="J69" s="129" t="str">
        <f>IF(('[1]Drawer Front Profiles'!$D69-1.99442068)&gt;=0,"Look B,C,D,F &amp; G","No")</f>
        <v>No</v>
      </c>
      <c r="K69" s="129" t="str">
        <f>IF(('[1]Drawer Front Profiles'!$D69-15.75471398)&gt;=0,"Look C,D &amp; G","No")</f>
        <v>No</v>
      </c>
      <c r="L69" s="129" t="str">
        <f>IF(('[1]Drawer Front Profiles'!$D69-14.02090435)&gt;=0,"Look C,D &amp; G","No")</f>
        <v>No</v>
      </c>
      <c r="M69" s="129" t="str">
        <f>IF(('[1]Drawer Front Profiles'!$D69-18.41250064)&gt;=0,"Look C,D &amp; G","No")</f>
        <v>No</v>
      </c>
      <c r="N69" s="129" t="str">
        <f>IF(('[1]Drawer Front Profiles'!$D69-0)&gt;=0,"Look B,C,D &amp; G","No")</f>
        <v>Look B,C,D &amp; G</v>
      </c>
      <c r="O69" s="129" t="str">
        <f>IF(('[1]Drawer Front Profiles'!$D69-3.04396498)&gt;=0,"Look B,C,D &amp; G","No")</f>
        <v>No</v>
      </c>
      <c r="P69" s="129" t="str">
        <f>IF(('[1]Drawer Front Profiles'!$D69-18.64135815)&gt;=0,"Look C,D &amp; G","No")</f>
        <v>No</v>
      </c>
      <c r="Q69" s="129" t="str">
        <f>IF(('[1]Drawer Front Profiles'!$D69-16.84645805)&gt;=0,"Look C,D &amp; G","No")</f>
        <v>No</v>
      </c>
      <c r="R69" s="130" t="str">
        <f>IF(('[1]Drawer Front Profiles'!$D69-15.46250146)&gt;=0,"Look B,C,D &amp; G","No")</f>
        <v>No</v>
      </c>
      <c r="S69" s="129" t="str">
        <f>IF(('[1]Drawer Front Profiles'!$D69-27.94954481)&gt;=0,"Look C,D &amp; G","No")</f>
        <v>No</v>
      </c>
      <c r="T69" s="129" t="str">
        <f>IF(('[1]Drawer Front Profiles'!$D69-18.64404399)&gt;=0,"Look C,D &amp; G","No")</f>
        <v>No</v>
      </c>
      <c r="U69" s="130" t="str">
        <f>IF(('[1]Drawer Front Profiles'!$D69-0)&gt;=0,"Look B,C,D &amp; G","No")</f>
        <v>Look B,C,D &amp; G</v>
      </c>
      <c r="V69" s="130" t="str">
        <f>IF(('[1]Drawer Front Profiles'!$D69-8.58589172)&gt;=0,"Look B,C,D &amp; G","No")</f>
        <v>No</v>
      </c>
      <c r="W69" s="129" t="str">
        <f>IF(('[1]Drawer Front Profiles'!$D69-0)&gt;=0,"Look B,C,D,F &amp; G","No")</f>
        <v>Look B,C,D,F &amp; G</v>
      </c>
      <c r="X69" s="129" t="str">
        <f>IF(('[1]Drawer Front Profiles'!$D69-2.64403281)&gt;=0,"Look C,D &amp; G","No")</f>
        <v>No</v>
      </c>
      <c r="Y69" s="130" t="str">
        <f>IF(('[1]Drawer Front Profiles'!$D69-9.07032804)&gt;=0,"Look C,D &amp; G","No")</f>
        <v>No</v>
      </c>
      <c r="Z69" s="130" t="str">
        <f>IF(('[1]Drawer Front Profiles'!$D69-15.46250146)&gt;=0,"Look C,D &amp; G","No")</f>
        <v>No</v>
      </c>
      <c r="AA69" s="130" t="str">
        <f>IF(('[1]Drawer Front Profiles'!$D69-15.69403715)&gt;=0,"Look B,C,D &amp; G","No")</f>
        <v>No</v>
      </c>
      <c r="AB69" s="130" t="str">
        <f>IF(('[1]Drawer Front Profiles'!$D69-9.07032804)&gt;=0,"Look B,C,D,F &amp; G","No")</f>
        <v>No</v>
      </c>
      <c r="AC69" s="129" t="str">
        <f>IF(('[1]Drawer Front Profiles'!$D69-14.02090435)&gt;=0,"Look B,C,D &amp; G","No")</f>
        <v>No</v>
      </c>
      <c r="AD69" s="131" t="str">
        <f>IF(('[1]Drawer Front Profiles'!$D69-0)&gt;=0,"Look B,C,D,F &amp; G","No")</f>
        <v>Look B,C,D,F &amp; G</v>
      </c>
      <c r="AE69" s="129" t="str">
        <f>IF(('[1]Drawer Front Profiles'!$D69-6.35954126)&gt;=0,"Look B,C,D &amp; G","No")</f>
        <v>No</v>
      </c>
      <c r="AF69" s="131" t="str">
        <f>IF(('[1]Drawer Front Profiles'!$D69-19.68205639)&gt;=0,"Look B,C,D,F &amp; G","No")</f>
        <v>No</v>
      </c>
      <c r="AG69" s="131" t="str">
        <f>IF(('[1]Drawer Front Profiles'!$D69-15.69404481)&gt;=0,"Look B,C,D,F &amp; G","No")</f>
        <v>No</v>
      </c>
      <c r="AH69" s="131" t="str">
        <f>IF(('[1]Drawer Front Profiles'!$D69-0)&gt;=0,"Look B,C,D,F &amp; G","No")</f>
        <v>Look B,C,D,F &amp; G</v>
      </c>
      <c r="AI69" s="131" t="str">
        <f>IF(('[1]Drawer Front Profiles'!$D69-18.63750146)&gt;=0,"Look B,C,D,F &amp; G","No")</f>
        <v>No</v>
      </c>
      <c r="AJ69" s="131" t="str">
        <f>IF(('[1]Drawer Front Profiles'!$D69-7.75654335)&gt;=0,"Look B,C,D,F &amp; G","No")</f>
        <v>No</v>
      </c>
      <c r="AK69" s="131" t="str">
        <f>IF(('[1]Drawer Front Profiles'!$D69-12.2875)&gt;=0,"Look B,C,D,F &amp; G","No")</f>
        <v>No</v>
      </c>
      <c r="AL69" s="131" t="str">
        <f>IF(('[1]Drawer Front Profiles'!$D69-2.64403281)&gt;=0,"Look B,C,D,F &amp; G","No")</f>
        <v>No</v>
      </c>
      <c r="AM69" s="131" t="str">
        <f>IF(('[1]Drawer Front Profiles'!$D69-0)&gt;=0,"Look B,C,D,F &amp; G","No")</f>
        <v>Look B,C,D,F &amp; G</v>
      </c>
      <c r="AN69" s="131" t="str">
        <f>IF(('[1]Drawer Front Profiles'!$D69-0)&gt;=0,"Look B,C,D,F &amp; G","No")</f>
        <v>Look B,C,D,F &amp; G</v>
      </c>
      <c r="AO69" s="131" t="str">
        <f>IF(('[1]Drawer Front Profiles'!$D69-2.64403281)&gt;=0,"Look B,C,D,F &amp; G","No")</f>
        <v>No</v>
      </c>
      <c r="AP69" s="131" t="str">
        <f>IF(('[1]Drawer Front Profiles'!$D69-6.5903696)&gt;=0,"Look B,C,D,F &amp; G","No")</f>
        <v>No</v>
      </c>
      <c r="AQ69" s="131" t="str">
        <f>IF(('[1]Drawer Front Profiles'!$D69-0)&gt;=0,"Look B,C,D,F &amp; G","No")</f>
        <v>Look B,C,D,F &amp; G</v>
      </c>
      <c r="AR69" s="131" t="str">
        <f>IF(('[1]Drawer Front Profiles'!$D69-1.99442068)&gt;=0,"Look B,C,D,F &amp; G","No")</f>
        <v>No</v>
      </c>
      <c r="AS69" s="131" t="str">
        <f>IF(('[1]Drawer Front Profiles'!$D69-0)&gt;=0,"Look B,C,D,F &amp; G","No")</f>
        <v>Look B,C,D,F &amp; G</v>
      </c>
      <c r="AT69" s="131" t="str">
        <f>IF(('[1]Drawer Front Profiles'!$D69-9.07032804)&gt;=0,"Look B,C,D,F &amp; G","No")</f>
        <v>No</v>
      </c>
      <c r="AU69" s="131" t="str">
        <f>IF(('[1]Drawer Front Profiles'!$D69-0)&gt;=0,"Look B,C,D,F &amp; G","No")</f>
        <v>Look B,C,D,F &amp; G</v>
      </c>
      <c r="AV69" s="131" t="str">
        <f>IF(('[1]Drawer Front Profiles'!$D69-0)&gt;=0,"Look B,C,D,F &amp; G","No")</f>
        <v>Look B,C,D,F &amp; G</v>
      </c>
      <c r="AW69" s="131" t="str">
        <f>IF(('[1]Drawer Front Profiles'!$D69-18.86904481)&gt;=0,"Look B,C,D,F &amp; G","No")</f>
        <v>No</v>
      </c>
      <c r="AX69" s="131" t="str">
        <f>IF(('[1]Drawer Front Profiles'!$D69-7.75654335)&gt;=0,"Look B,C,D,F &amp; G","No")</f>
        <v>No</v>
      </c>
      <c r="AY69" s="131" t="str">
        <f>IF(('[1]Drawer Front Profiles'!$D69-17.28154481)&gt;=0,"Look B,C,D,F &amp; G","No")</f>
        <v>No</v>
      </c>
      <c r="AZ69" s="131" t="str">
        <f>IF(('[1]Drawer Front Profiles'!$D69-18.6375)&gt;=0,"Look B,C,D,F &amp; G","No")</f>
        <v>No</v>
      </c>
      <c r="BA69" s="131" t="str">
        <f>IF(('[1]Drawer Front Profiles'!$D69-9.34404)&gt;=0,"Look B,C,D,F &amp; G","No")</f>
        <v>No</v>
      </c>
      <c r="BB69" s="131" t="str">
        <f>IF(('[1]Drawer Front Profiles'!$D69-28.1625)&gt;=0,"Look B,C,D,F &amp; G","No")</f>
        <v>No</v>
      </c>
      <c r="BC69" s="131" t="str">
        <f>IF(('[1]Drawer Front Profiles'!$D69-0)&gt;=0,"Look B,C,D,F &amp; G","No")</f>
        <v>Look B,C,D,F &amp; G</v>
      </c>
      <c r="BD69" s="131" t="str">
        <f>IF(('[1]Drawer Front Profiles'!$D69-21.81250146)&gt;=0,"Look B,C,D,F &amp; G","No")</f>
        <v>No</v>
      </c>
      <c r="BE69" s="131" t="str">
        <f>IF(('[1]Drawer Front Profiles'!$D69-9.1352216)&gt;=0,"Look B,C,D,F &amp; G","No")</f>
        <v>No</v>
      </c>
      <c r="BF69" s="131" t="str">
        <f>IF(('[1]Drawer Front Profiles'!$D69-9.1352216)&gt;=0,"Look B,C,D,F &amp; G","No")</f>
        <v>No</v>
      </c>
      <c r="BG69" s="131" t="str">
        <f>IF(('[1]Drawer Front Profiles'!$D69-21.81250292)&gt;=0,"Look B,C,D,F &amp; G","No")</f>
        <v>No</v>
      </c>
      <c r="BH69" s="131" t="str">
        <f>IF(('[1]Drawer Front Profiles'!$D69-21.81252021)&gt;=0,"Look B,C,D,F &amp; G","No")</f>
        <v>No</v>
      </c>
      <c r="BI69" s="131" t="str">
        <f>IF(('[1]Drawer Front Profiles'!$D69-7.525)&gt;=0,"Look B,C,D,F &amp; G","No")</f>
        <v>No</v>
      </c>
    </row>
    <row r="70" spans="1:61" ht="15.75" customHeight="1" thickBot="1" x14ac:dyDescent="0.3">
      <c r="A70" s="14" t="str">
        <f>IF('[1]Drawer Front Profiles'!$A70&lt;&gt;"",'[1]Drawer Front Profiles'!$A70,"")</f>
        <v>270RP</v>
      </c>
      <c r="B70" s="14" t="str">
        <f>IF('[1]Drawer Front Profiles'!$B70&lt;&gt;"",'[1]Drawer Front Profiles'!$B70,"")</f>
        <v>320-44RP</v>
      </c>
      <c r="C70" s="73" t="str">
        <f>IF(('[1]Drawer Front Profiles'!$D70-0)&gt;=0,"Look B,C,D,F &amp; G","No")</f>
        <v>Look B,C,D,F &amp; G</v>
      </c>
      <c r="D70" s="74" t="str">
        <f>IF(('[1]Drawer Front Profiles'!$D70-0)&gt;=0,"Look B,C,D,F &amp; G","No")</f>
        <v>Look B,C,D,F &amp; G</v>
      </c>
      <c r="E70" s="74" t="str">
        <f>IF(('[1]Drawer Front Profiles'!$D70-2.6439654)&gt;=0,"Look B,C,D,F &amp; G","No")</f>
        <v>No</v>
      </c>
      <c r="F70" s="74" t="str">
        <f>IF(('[1]Drawer Front Profiles'!$D70-6.5903696)&gt;=0,"Look B,C,D,F &amp; G","No")</f>
        <v>No</v>
      </c>
      <c r="G70" s="74" t="str">
        <f>IF(('[1]Drawer Front Profiles'!$D70-15.46250146)&gt;=0,"Look C,D &amp; G","No")</f>
        <v>No</v>
      </c>
      <c r="H70" s="74" t="str">
        <f>IF(('[1]Drawer Front Profiles'!$D70-9.34404481)&gt;=0,"Look B,C,D &amp; G","No")</f>
        <v>No</v>
      </c>
      <c r="I70" s="74" t="str">
        <f>IF(('[1]Drawer Front Profiles'!$D70-0)&gt;=0,"Look B,C,D,F &amp; G","No")</f>
        <v>Look B,C,D,F &amp; G</v>
      </c>
      <c r="J70" s="74" t="str">
        <f>IF(('[1]Drawer Front Profiles'!$D70-1.99442068)&gt;=0,"Look B,C,D,F &amp; G","No")</f>
        <v>No</v>
      </c>
      <c r="K70" s="74" t="str">
        <f>IF(('[1]Drawer Front Profiles'!$D70-15.75471398)&gt;=0,"Look C,D &amp; G","No")</f>
        <v>No</v>
      </c>
      <c r="L70" s="74" t="str">
        <f>IF(('[1]Drawer Front Profiles'!$D70-14.02090435)&gt;=0,"Look C,D &amp; G","No")</f>
        <v>No</v>
      </c>
      <c r="M70" s="74" t="str">
        <f>IF(('[1]Drawer Front Profiles'!$D70-18.41250064)&gt;=0,"Look C,D &amp; G","No")</f>
        <v>No</v>
      </c>
      <c r="N70" s="74" t="str">
        <f>IF(('[1]Drawer Front Profiles'!$D70-0)&gt;=0,"Look B,C,D &amp; G","No")</f>
        <v>Look B,C,D &amp; G</v>
      </c>
      <c r="O70" s="74" t="str">
        <f>IF(('[1]Drawer Front Profiles'!$D70-3.04396498)&gt;=0,"Look B,C,D &amp; G","No")</f>
        <v>No</v>
      </c>
      <c r="P70" s="74" t="str">
        <f>IF(('[1]Drawer Front Profiles'!$D70-18.64135815)&gt;=0,"Look C,D &amp; G","No")</f>
        <v>No</v>
      </c>
      <c r="Q70" s="74" t="str">
        <f>IF(('[1]Drawer Front Profiles'!$D70-16.84645805)&gt;=0,"Look C,D &amp; G","No")</f>
        <v>No</v>
      </c>
      <c r="R70" s="75" t="str">
        <f>IF(('[1]Drawer Front Profiles'!$D70-15.46250146)&gt;=0,"Look B,C,D &amp; G","No")</f>
        <v>No</v>
      </c>
      <c r="S70" s="74" t="str">
        <f>IF(('[1]Drawer Front Profiles'!$D70-27.94954481)&gt;=0,"Look C,D &amp; G","No")</f>
        <v>No</v>
      </c>
      <c r="T70" s="74" t="str">
        <f>IF(('[1]Drawer Front Profiles'!$D70-18.64404399)&gt;=0,"Look C,D &amp; G","No")</f>
        <v>No</v>
      </c>
      <c r="U70" s="75" t="str">
        <f>IF(('[1]Drawer Front Profiles'!$D70-0)&gt;=0,"Look B,C,D &amp; G","No")</f>
        <v>Look B,C,D &amp; G</v>
      </c>
      <c r="V70" s="75" t="str">
        <f>IF(('[1]Drawer Front Profiles'!$D70-8.58589172)&gt;=0,"Look B,C,D &amp; G","No")</f>
        <v>No</v>
      </c>
      <c r="W70" s="74" t="str">
        <f>IF(('[1]Drawer Front Profiles'!$D70-0)&gt;=0,"Look B,C,D,F &amp; G","No")</f>
        <v>Look B,C,D,F &amp; G</v>
      </c>
      <c r="X70" s="74" t="str">
        <f>IF(('[1]Drawer Front Profiles'!$D70-2.64403281)&gt;=0,"Look C,D &amp; G","No")</f>
        <v>No</v>
      </c>
      <c r="Y70" s="75" t="str">
        <f>IF(('[1]Drawer Front Profiles'!$D70-9.07032804)&gt;=0,"Look C,D &amp; G","No")</f>
        <v>No</v>
      </c>
      <c r="Z70" s="75" t="str">
        <f>IF(('[1]Drawer Front Profiles'!$D70-15.46250146)&gt;=0,"Look C,D &amp; G","No")</f>
        <v>No</v>
      </c>
      <c r="AA70" s="75" t="str">
        <f>IF(('[1]Drawer Front Profiles'!$D70-15.69403715)&gt;=0,"Look B,C,D &amp; G","No")</f>
        <v>No</v>
      </c>
      <c r="AB70" s="75" t="str">
        <f>IF(('[1]Drawer Front Profiles'!$D70-9.07032804)&gt;=0,"Look B,C,D,F &amp; G","No")</f>
        <v>No</v>
      </c>
      <c r="AC70" s="74" t="str">
        <f>IF(('[1]Drawer Front Profiles'!$D70-14.02090435)&gt;=0,"Look B,C,D &amp; G","No")</f>
        <v>No</v>
      </c>
      <c r="AD70" s="76" t="str">
        <f>IF(('[1]Drawer Front Profiles'!$D70-0)&gt;=0,"Look B,C,D,F &amp; G","No")</f>
        <v>Look B,C,D,F &amp; G</v>
      </c>
      <c r="AE70" s="74" t="str">
        <f>IF(('[1]Drawer Front Profiles'!$D70-6.35954126)&gt;=0,"Look B,C,D &amp; G","No")</f>
        <v>No</v>
      </c>
      <c r="AF70" s="76" t="str">
        <f>IF(('[1]Drawer Front Profiles'!$D70-19.68205639)&gt;=0,"Look B,C,D,F &amp; G","No")</f>
        <v>No</v>
      </c>
      <c r="AG70" s="76" t="str">
        <f>IF(('[1]Drawer Front Profiles'!$D70-15.69404481)&gt;=0,"Look B,C,D,F &amp; G","No")</f>
        <v>No</v>
      </c>
      <c r="AH70" s="76" t="str">
        <f>IF(('[1]Drawer Front Profiles'!$D70-0)&gt;=0,"Look B,C,D,F &amp; G","No")</f>
        <v>Look B,C,D,F &amp; G</v>
      </c>
      <c r="AI70" s="76" t="str">
        <f>IF(('[1]Drawer Front Profiles'!$D70-18.63750146)&gt;=0,"Look B,C,D,F &amp; G","No")</f>
        <v>No</v>
      </c>
      <c r="AJ70" s="76" t="str">
        <f>IF(('[1]Drawer Front Profiles'!$D70-7.75654335)&gt;=0,"Look B,C,D,F &amp; G","No")</f>
        <v>No</v>
      </c>
      <c r="AK70" s="76" t="str">
        <f>IF(('[1]Drawer Front Profiles'!$D70-12.2875)&gt;=0,"Look B,C,D,F &amp; G","No")</f>
        <v>No</v>
      </c>
      <c r="AL70" s="76" t="str">
        <f>IF(('[1]Drawer Front Profiles'!$D70-2.64403281)&gt;=0,"Look B,C,D,F &amp; G","No")</f>
        <v>No</v>
      </c>
      <c r="AM70" s="76" t="str">
        <f>IF(('[1]Drawer Front Profiles'!$D70-0)&gt;=0,"Look B,C,D,F &amp; G","No")</f>
        <v>Look B,C,D,F &amp; G</v>
      </c>
      <c r="AN70" s="76" t="str">
        <f>IF(('[1]Drawer Front Profiles'!$D70-0)&gt;=0,"Look B,C,D,F &amp; G","No")</f>
        <v>Look B,C,D,F &amp; G</v>
      </c>
      <c r="AO70" s="76" t="str">
        <f>IF(('[1]Drawer Front Profiles'!$D70-2.64403281)&gt;=0,"Look B,C,D,F &amp; G","No")</f>
        <v>No</v>
      </c>
      <c r="AP70" s="76" t="str">
        <f>IF(('[1]Drawer Front Profiles'!$D70-6.5903696)&gt;=0,"Look B,C,D,F &amp; G","No")</f>
        <v>No</v>
      </c>
      <c r="AQ70" s="76" t="str">
        <f>IF(('[1]Drawer Front Profiles'!$D70-0)&gt;=0,"Look B,C,D,F &amp; G","No")</f>
        <v>Look B,C,D,F &amp; G</v>
      </c>
      <c r="AR70" s="76" t="str">
        <f>IF(('[1]Drawer Front Profiles'!$D70-1.99442068)&gt;=0,"Look B,C,D,F &amp; G","No")</f>
        <v>No</v>
      </c>
      <c r="AS70" s="76" t="str">
        <f>IF(('[1]Drawer Front Profiles'!$D70-0)&gt;=0,"Look B,C,D,F &amp; G","No")</f>
        <v>Look B,C,D,F &amp; G</v>
      </c>
      <c r="AT70" s="76" t="str">
        <f>IF(('[1]Drawer Front Profiles'!$D70-9.07032804)&gt;=0,"Look B,C,D,F &amp; G","No")</f>
        <v>No</v>
      </c>
      <c r="AU70" s="76" t="str">
        <f>IF(('[1]Drawer Front Profiles'!$D70-0)&gt;=0,"Look B,C,D,F &amp; G","No")</f>
        <v>Look B,C,D,F &amp; G</v>
      </c>
      <c r="AV70" s="76" t="str">
        <f>IF(('[1]Drawer Front Profiles'!$D70-0)&gt;=0,"Look B,C,D,F &amp; G","No")</f>
        <v>Look B,C,D,F &amp; G</v>
      </c>
      <c r="AW70" s="76" t="str">
        <f>IF(('[1]Drawer Front Profiles'!$D70-18.86904481)&gt;=0,"Look B,C,D,F &amp; G","No")</f>
        <v>No</v>
      </c>
      <c r="AX70" s="76" t="str">
        <f>IF(('[1]Drawer Front Profiles'!$D70-7.75654335)&gt;=0,"Look B,C,D,F &amp; G","No")</f>
        <v>No</v>
      </c>
      <c r="AY70" s="76" t="str">
        <f>IF(('[1]Drawer Front Profiles'!$D70-17.28154481)&gt;=0,"Look B,C,D,F &amp; G","No")</f>
        <v>No</v>
      </c>
      <c r="AZ70" s="76" t="str">
        <f>IF(('[1]Drawer Front Profiles'!$D70-18.6375)&gt;=0,"Look B,C,D,F &amp; G","No")</f>
        <v>No</v>
      </c>
      <c r="BA70" s="76" t="str">
        <f>IF(('[1]Drawer Front Profiles'!$D70-9.34404)&gt;=0,"Look B,C,D,F &amp; G","No")</f>
        <v>No</v>
      </c>
      <c r="BB70" s="76" t="str">
        <f>IF(('[1]Drawer Front Profiles'!$D70-28.1625)&gt;=0,"Look B,C,D,F &amp; G","No")</f>
        <v>No</v>
      </c>
      <c r="BC70" s="76" t="str">
        <f>IF(('[1]Drawer Front Profiles'!$D70-0)&gt;=0,"Look B,C,D,F &amp; G","No")</f>
        <v>Look B,C,D,F &amp; G</v>
      </c>
      <c r="BD70" s="76" t="str">
        <f>IF(('[1]Drawer Front Profiles'!$D70-21.81250146)&gt;=0,"Look B,C,D,F &amp; G","No")</f>
        <v>No</v>
      </c>
      <c r="BE70" s="76" t="str">
        <f>IF(('[1]Drawer Front Profiles'!$D70-9.1352216)&gt;=0,"Look B,C,D,F &amp; G","No")</f>
        <v>No</v>
      </c>
      <c r="BF70" s="76" t="str">
        <f>IF(('[1]Drawer Front Profiles'!$D70-9.1352216)&gt;=0,"Look B,C,D,F &amp; G","No")</f>
        <v>No</v>
      </c>
      <c r="BG70" s="76" t="str">
        <f>IF(('[1]Drawer Front Profiles'!$D70-21.81250292)&gt;=0,"Look B,C,D,F &amp; G","No")</f>
        <v>No</v>
      </c>
      <c r="BH70" s="76" t="str">
        <f>IF(('[1]Drawer Front Profiles'!$D70-21.81252021)&gt;=0,"Look B,C,D,F &amp; G","No")</f>
        <v>No</v>
      </c>
      <c r="BI70" s="76" t="str">
        <f>IF(('[1]Drawer Front Profiles'!$D70-7.525)&gt;=0,"Look B,C,D,F &amp; G","No")</f>
        <v>No</v>
      </c>
    </row>
    <row r="71" spans="1:61" ht="16.5" thickBot="1" x14ac:dyDescent="0.3">
      <c r="A71" s="14" t="str">
        <f>IF('[1]Drawer Front Profiles'!$A71&lt;&gt;"",'[1]Drawer Front Profiles'!$A71,"")</f>
        <v>230RP</v>
      </c>
      <c r="B71" s="14" t="str">
        <f>IF('[1]Drawer Front Profiles'!$B71&lt;&gt;"",'[1]Drawer Front Profiles'!$B71,"")</f>
        <v>321-32RP</v>
      </c>
      <c r="C71" s="73" t="str">
        <f>IF(('[1]Drawer Front Profiles'!$D71-0)&gt;=0,"Look B,C,D,F &amp; G","No")</f>
        <v>Look B,C,D,F &amp; G</v>
      </c>
      <c r="D71" s="74" t="str">
        <f>IF(('[1]Drawer Front Profiles'!$D71-0)&gt;=0,"Look B,C,D,F &amp; G","No")</f>
        <v>Look B,C,D,F &amp; G</v>
      </c>
      <c r="E71" s="74" t="str">
        <f>IF(('[1]Drawer Front Profiles'!$D71-2.6439654)&gt;=0,"Look B,C,D,F &amp; G","No")</f>
        <v>No</v>
      </c>
      <c r="F71" s="74" t="str">
        <f>IF(('[1]Drawer Front Profiles'!$D71-6.5903696)&gt;=0,"Look B,C,D,F &amp; G","No")</f>
        <v>No</v>
      </c>
      <c r="G71" s="74" t="str">
        <f>IF(('[1]Drawer Front Profiles'!$D71-15.46250146)&gt;=0,"Look C,D &amp; G","No")</f>
        <v>No</v>
      </c>
      <c r="H71" s="74" t="str">
        <f>IF(('[1]Drawer Front Profiles'!$D71-9.34404481)&gt;=0,"Look B,C,D &amp; G","No")</f>
        <v>No</v>
      </c>
      <c r="I71" s="74" t="str">
        <f>IF(('[1]Drawer Front Profiles'!$D71-0)&gt;=0,"Look B,C,D,F &amp; G","No")</f>
        <v>Look B,C,D,F &amp; G</v>
      </c>
      <c r="J71" s="74" t="str">
        <f>IF(('[1]Drawer Front Profiles'!$D71-1.99442068)&gt;=0,"Look B,C,D,F &amp; G","No")</f>
        <v>No</v>
      </c>
      <c r="K71" s="74" t="str">
        <f>IF(('[1]Drawer Front Profiles'!$D71-15.75471398)&gt;=0,"Look C,D &amp; G","No")</f>
        <v>No</v>
      </c>
      <c r="L71" s="74" t="str">
        <f>IF(('[1]Drawer Front Profiles'!$D71-14.02090435)&gt;=0,"Look C,D &amp; G","No")</f>
        <v>No</v>
      </c>
      <c r="M71" s="74" t="str">
        <f>IF(('[1]Drawer Front Profiles'!$D71-18.41250064)&gt;=0,"Look C,D &amp; G","No")</f>
        <v>No</v>
      </c>
      <c r="N71" s="74" t="str">
        <f>IF(('[1]Drawer Front Profiles'!$D71-0)&gt;=0,"Look B,C,D &amp; G","No")</f>
        <v>Look B,C,D &amp; G</v>
      </c>
      <c r="O71" s="74" t="str">
        <f>IF(('[1]Drawer Front Profiles'!$D71-3.04396498)&gt;=0,"Look B,C,D &amp; G","No")</f>
        <v>No</v>
      </c>
      <c r="P71" s="74" t="str">
        <f>IF(('[1]Drawer Front Profiles'!$D71-18.64135815)&gt;=0,"Look C,D &amp; G","No")</f>
        <v>No</v>
      </c>
      <c r="Q71" s="74" t="str">
        <f>IF(('[1]Drawer Front Profiles'!$D71-16.84645805)&gt;=0,"Look C,D &amp; G","No")</f>
        <v>No</v>
      </c>
      <c r="R71" s="75" t="str">
        <f>IF(('[1]Drawer Front Profiles'!$D71-15.46250146)&gt;=0,"Look B,C,D &amp; G","No")</f>
        <v>No</v>
      </c>
      <c r="S71" s="74" t="str">
        <f>IF(('[1]Drawer Front Profiles'!$D71-27.94954481)&gt;=0,"Look C,D &amp; G","No")</f>
        <v>No</v>
      </c>
      <c r="T71" s="74" t="str">
        <f>IF(('[1]Drawer Front Profiles'!$D71-18.64404399)&gt;=0,"Look C,D &amp; G","No")</f>
        <v>No</v>
      </c>
      <c r="U71" s="75" t="str">
        <f>IF(('[1]Drawer Front Profiles'!$D71-0)&gt;=0,"Look B,C,D &amp; G","No")</f>
        <v>Look B,C,D &amp; G</v>
      </c>
      <c r="V71" s="75" t="str">
        <f>IF(('[1]Drawer Front Profiles'!$D71-8.58589172)&gt;=0,"Look B,C,D &amp; G","No")</f>
        <v>No</v>
      </c>
      <c r="W71" s="74" t="str">
        <f>IF(('[1]Drawer Front Profiles'!$D71-0)&gt;=0,"Look B,C,D,F &amp; G","No")</f>
        <v>Look B,C,D,F &amp; G</v>
      </c>
      <c r="X71" s="74" t="str">
        <f>IF(('[1]Drawer Front Profiles'!$D71-2.64403281)&gt;=0,"Look C,D &amp; G","No")</f>
        <v>No</v>
      </c>
      <c r="Y71" s="75" t="str">
        <f>IF(('[1]Drawer Front Profiles'!$D71-9.07032804)&gt;=0,"Look C,D &amp; G","No")</f>
        <v>No</v>
      </c>
      <c r="Z71" s="75" t="str">
        <f>IF(('[1]Drawer Front Profiles'!$D71-15.46250146)&gt;=0,"Look C,D &amp; G","No")</f>
        <v>No</v>
      </c>
      <c r="AA71" s="75" t="str">
        <f>IF(('[1]Drawer Front Profiles'!$D71-15.69403715)&gt;=0,"Look B,C,D &amp; G","No")</f>
        <v>No</v>
      </c>
      <c r="AB71" s="75" t="str">
        <f>IF(('[1]Drawer Front Profiles'!$D71-9.07032804)&gt;=0,"Look B,C,D,F &amp; G","No")</f>
        <v>No</v>
      </c>
      <c r="AC71" s="74" t="str">
        <f>IF(('[1]Drawer Front Profiles'!$D71-14.02090435)&gt;=0,"Look B,C,D &amp; G","No")</f>
        <v>No</v>
      </c>
      <c r="AD71" s="76" t="str">
        <f>IF(('[1]Drawer Front Profiles'!$D71-0)&gt;=0,"Look B,C,D,F &amp; G","No")</f>
        <v>Look B,C,D,F &amp; G</v>
      </c>
      <c r="AE71" s="74" t="str">
        <f>IF(('[1]Drawer Front Profiles'!$D71-6.35954126)&gt;=0,"Look B,C,D &amp; G","No")</f>
        <v>No</v>
      </c>
      <c r="AF71" s="76" t="str">
        <f>IF(('[1]Drawer Front Profiles'!$D71-19.68205639)&gt;=0,"Look B,C,D,F &amp; G","No")</f>
        <v>No</v>
      </c>
      <c r="AG71" s="76" t="str">
        <f>IF(('[1]Drawer Front Profiles'!$D71-15.69404481)&gt;=0,"Look B,C,D,F &amp; G","No")</f>
        <v>No</v>
      </c>
      <c r="AH71" s="76" t="str">
        <f>IF(('[1]Drawer Front Profiles'!$D71-0)&gt;=0,"Look B,C,D,F &amp; G","No")</f>
        <v>Look B,C,D,F &amp; G</v>
      </c>
      <c r="AI71" s="76" t="str">
        <f>IF(('[1]Drawer Front Profiles'!$D71-18.63750146)&gt;=0,"Look B,C,D,F &amp; G","No")</f>
        <v>No</v>
      </c>
      <c r="AJ71" s="76" t="str">
        <f>IF(('[1]Drawer Front Profiles'!$D71-7.75654335)&gt;=0,"Look B,C,D,F &amp; G","No")</f>
        <v>No</v>
      </c>
      <c r="AK71" s="76" t="str">
        <f>IF(('[1]Drawer Front Profiles'!$D71-12.2875)&gt;=0,"Look B,C,D,F &amp; G","No")</f>
        <v>No</v>
      </c>
      <c r="AL71" s="76" t="str">
        <f>IF(('[1]Drawer Front Profiles'!$D71-2.64403281)&gt;=0,"Look B,C,D,F &amp; G","No")</f>
        <v>No</v>
      </c>
      <c r="AM71" s="76" t="str">
        <f>IF(('[1]Drawer Front Profiles'!$D71-0)&gt;=0,"Look B,C,D,F &amp; G","No")</f>
        <v>Look B,C,D,F &amp; G</v>
      </c>
      <c r="AN71" s="76" t="str">
        <f>IF(('[1]Drawer Front Profiles'!$D71-0)&gt;=0,"Look B,C,D,F &amp; G","No")</f>
        <v>Look B,C,D,F &amp; G</v>
      </c>
      <c r="AO71" s="76" t="str">
        <f>IF(('[1]Drawer Front Profiles'!$D71-2.64403281)&gt;=0,"Look B,C,D,F &amp; G","No")</f>
        <v>No</v>
      </c>
      <c r="AP71" s="76" t="str">
        <f>IF(('[1]Drawer Front Profiles'!$D71-6.5903696)&gt;=0,"Look B,C,D,F &amp; G","No")</f>
        <v>No</v>
      </c>
      <c r="AQ71" s="76" t="str">
        <f>IF(('[1]Drawer Front Profiles'!$D71-0)&gt;=0,"Look B,C,D,F &amp; G","No")</f>
        <v>Look B,C,D,F &amp; G</v>
      </c>
      <c r="AR71" s="76" t="str">
        <f>IF(('[1]Drawer Front Profiles'!$D71-1.99442068)&gt;=0,"Look B,C,D,F &amp; G","No")</f>
        <v>No</v>
      </c>
      <c r="AS71" s="76" t="str">
        <f>IF(('[1]Drawer Front Profiles'!$D71-0)&gt;=0,"Look B,C,D,F &amp; G","No")</f>
        <v>Look B,C,D,F &amp; G</v>
      </c>
      <c r="AT71" s="76" t="str">
        <f>IF(('[1]Drawer Front Profiles'!$D71-9.07032804)&gt;=0,"Look B,C,D,F &amp; G","No")</f>
        <v>No</v>
      </c>
      <c r="AU71" s="76" t="str">
        <f>IF(('[1]Drawer Front Profiles'!$D71-0)&gt;=0,"Look B,C,D,F &amp; G","No")</f>
        <v>Look B,C,D,F &amp; G</v>
      </c>
      <c r="AV71" s="76" t="str">
        <f>IF(('[1]Drawer Front Profiles'!$D71-0)&gt;=0,"Look B,C,D,F &amp; G","No")</f>
        <v>Look B,C,D,F &amp; G</v>
      </c>
      <c r="AW71" s="76" t="str">
        <f>IF(('[1]Drawer Front Profiles'!$D71-18.86904481)&gt;=0,"Look B,C,D,F &amp; G","No")</f>
        <v>No</v>
      </c>
      <c r="AX71" s="76" t="str">
        <f>IF(('[1]Drawer Front Profiles'!$D71-7.75654335)&gt;=0,"Look B,C,D,F &amp; G","No")</f>
        <v>No</v>
      </c>
      <c r="AY71" s="76" t="str">
        <f>IF(('[1]Drawer Front Profiles'!$D71-17.28154481)&gt;=0,"Look B,C,D,F &amp; G","No")</f>
        <v>No</v>
      </c>
      <c r="AZ71" s="76" t="str">
        <f>IF(('[1]Drawer Front Profiles'!$D71-18.6375)&gt;=0,"Look B,C,D,F &amp; G","No")</f>
        <v>No</v>
      </c>
      <c r="BA71" s="76" t="str">
        <f>IF(('[1]Drawer Front Profiles'!$D71-9.34404)&gt;=0,"Look B,C,D,F &amp; G","No")</f>
        <v>No</v>
      </c>
      <c r="BB71" s="76" t="str">
        <f>IF(('[1]Drawer Front Profiles'!$D71-28.1625)&gt;=0,"Look B,C,D,F &amp; G","No")</f>
        <v>No</v>
      </c>
      <c r="BC71" s="76" t="str">
        <f>IF(('[1]Drawer Front Profiles'!$D71-0)&gt;=0,"Look B,C,D,F &amp; G","No")</f>
        <v>Look B,C,D,F &amp; G</v>
      </c>
      <c r="BD71" s="76" t="str">
        <f>IF(('[1]Drawer Front Profiles'!$D71-21.81250146)&gt;=0,"Look B,C,D,F &amp; G","No")</f>
        <v>No</v>
      </c>
      <c r="BE71" s="76" t="str">
        <f>IF(('[1]Drawer Front Profiles'!$D71-9.1352216)&gt;=0,"Look B,C,D,F &amp; G","No")</f>
        <v>No</v>
      </c>
      <c r="BF71" s="76" t="str">
        <f>IF(('[1]Drawer Front Profiles'!$D71-9.1352216)&gt;=0,"Look B,C,D,F &amp; G","No")</f>
        <v>No</v>
      </c>
      <c r="BG71" s="76" t="str">
        <f>IF(('[1]Drawer Front Profiles'!$D71-21.81250292)&gt;=0,"Look B,C,D,F &amp; G","No")</f>
        <v>No</v>
      </c>
      <c r="BH71" s="76" t="str">
        <f>IF(('[1]Drawer Front Profiles'!$D71-21.81252021)&gt;=0,"Look B,C,D,F &amp; G","No")</f>
        <v>No</v>
      </c>
      <c r="BI71" s="76" t="str">
        <f>IF(('[1]Drawer Front Profiles'!$D71-7.525)&gt;=0,"Look B,C,D,F &amp; G","No")</f>
        <v>No</v>
      </c>
    </row>
    <row r="72" spans="1:61" ht="16.5" thickBot="1" x14ac:dyDescent="0.3">
      <c r="A72" s="14" t="str">
        <f>IF('[1]Drawer Front Profiles'!$A72&lt;&gt;"",'[1]Drawer Front Profiles'!$A72,"")</f>
        <v>248RP</v>
      </c>
      <c r="B72" s="14" t="str">
        <f>IF('[1]Drawer Front Profiles'!$B72&lt;&gt;"",'[1]Drawer Front Profiles'!$B72,"")</f>
        <v>322-25RP</v>
      </c>
      <c r="C72" s="73" t="str">
        <f>IF(('[1]Drawer Front Profiles'!$D72-0)&gt;=0,"Look B,C,D,F &amp; G","No")</f>
        <v>Look B,C,D,F &amp; G</v>
      </c>
      <c r="D72" s="74" t="str">
        <f>IF(('[1]Drawer Front Profiles'!$D72-0)&gt;=0,"Look B,C,D,F &amp; G","No")</f>
        <v>Look B,C,D,F &amp; G</v>
      </c>
      <c r="E72" s="74" t="str">
        <f>IF(('[1]Drawer Front Profiles'!$D72-2.6439654)&gt;=0,"Look B,C,D,F &amp; G","No")</f>
        <v>No</v>
      </c>
      <c r="F72" s="74" t="str">
        <f>IF(('[1]Drawer Front Profiles'!$D72-6.5903696)&gt;=0,"Look B,C,D,F &amp; G","No")</f>
        <v>No</v>
      </c>
      <c r="G72" s="74" t="str">
        <f>IF(('[1]Drawer Front Profiles'!$D72-15.46250146)&gt;=0,"Look C,D &amp; G","No")</f>
        <v>No</v>
      </c>
      <c r="H72" s="74" t="str">
        <f>IF(('[1]Drawer Front Profiles'!$D72-9.34404481)&gt;=0,"Look B,C,D &amp; G","No")</f>
        <v>No</v>
      </c>
      <c r="I72" s="74" t="str">
        <f>IF(('[1]Drawer Front Profiles'!$D72-0)&gt;=0,"Look B,C,D,F &amp; G","No")</f>
        <v>Look B,C,D,F &amp; G</v>
      </c>
      <c r="J72" s="74" t="str">
        <f>IF(('[1]Drawer Front Profiles'!$D72-1.99442068)&gt;=0,"Look B,C,D,F &amp; G","No")</f>
        <v>Look B,C,D,F &amp; G</v>
      </c>
      <c r="K72" s="74" t="str">
        <f>IF(('[1]Drawer Front Profiles'!$D72-15.75471398)&gt;=0,"Look C,D &amp; G","No")</f>
        <v>No</v>
      </c>
      <c r="L72" s="74" t="str">
        <f>IF(('[1]Drawer Front Profiles'!$D72-14.02090435)&gt;=0,"Look C,D &amp; G","No")</f>
        <v>No</v>
      </c>
      <c r="M72" s="74" t="str">
        <f>IF(('[1]Drawer Front Profiles'!$D72-18.41250064)&gt;=0,"Look C,D &amp; G","No")</f>
        <v>No</v>
      </c>
      <c r="N72" s="74" t="str">
        <f>IF(('[1]Drawer Front Profiles'!$D72-0)&gt;=0,"Look B,C,D &amp; G","No")</f>
        <v>Look B,C,D &amp; G</v>
      </c>
      <c r="O72" s="74" t="str">
        <f>IF(('[1]Drawer Front Profiles'!$D72-3.04396498)&gt;=0,"Look B,C,D &amp; G","No")</f>
        <v>No</v>
      </c>
      <c r="P72" s="74" t="str">
        <f>IF(('[1]Drawer Front Profiles'!$D72-18.64135815)&gt;=0,"Look C,D &amp; G","No")</f>
        <v>No</v>
      </c>
      <c r="Q72" s="74" t="str">
        <f>IF(('[1]Drawer Front Profiles'!$D72-16.84645805)&gt;=0,"Look C,D &amp; G","No")</f>
        <v>No</v>
      </c>
      <c r="R72" s="75" t="str">
        <f>IF(('[1]Drawer Front Profiles'!$D72-15.46250146)&gt;=0,"Look B,C,D &amp; G","No")</f>
        <v>No</v>
      </c>
      <c r="S72" s="74" t="str">
        <f>IF(('[1]Drawer Front Profiles'!$D72-27.94954481)&gt;=0,"Look C,D &amp; G","No")</f>
        <v>No</v>
      </c>
      <c r="T72" s="74" t="str">
        <f>IF(('[1]Drawer Front Profiles'!$D72-18.64404399)&gt;=0,"Look C,D &amp; G","No")</f>
        <v>No</v>
      </c>
      <c r="U72" s="75" t="str">
        <f>IF(('[1]Drawer Front Profiles'!$D72-0)&gt;=0,"Look B,C,D &amp; G","No")</f>
        <v>Look B,C,D &amp; G</v>
      </c>
      <c r="V72" s="75" t="str">
        <f>IF(('[1]Drawer Front Profiles'!$D72-8.58589172)&gt;=0,"Look B,C,D &amp; G","No")</f>
        <v>No</v>
      </c>
      <c r="W72" s="74" t="str">
        <f>IF(('[1]Drawer Front Profiles'!$D72-0)&gt;=0,"Look B,C,D,F &amp; G","No")</f>
        <v>Look B,C,D,F &amp; G</v>
      </c>
      <c r="X72" s="74" t="str">
        <f>IF(('[1]Drawer Front Profiles'!$D72-2.64403281)&gt;=0,"Look C,D &amp; G","No")</f>
        <v>No</v>
      </c>
      <c r="Y72" s="75" t="str">
        <f>IF(('[1]Drawer Front Profiles'!$D72-9.07032804)&gt;=0,"Look C,D &amp; G","No")</f>
        <v>No</v>
      </c>
      <c r="Z72" s="75" t="str">
        <f>IF(('[1]Drawer Front Profiles'!$D72-15.46250146)&gt;=0,"Look C,D &amp; G","No")</f>
        <v>No</v>
      </c>
      <c r="AA72" s="75" t="str">
        <f>IF(('[1]Drawer Front Profiles'!$D72-15.69403715)&gt;=0,"Look B,C,D &amp; G","No")</f>
        <v>No</v>
      </c>
      <c r="AB72" s="75" t="str">
        <f>IF(('[1]Drawer Front Profiles'!$D72-9.07032804)&gt;=0,"Look B,C,D,F &amp; G","No")</f>
        <v>No</v>
      </c>
      <c r="AC72" s="74" t="str">
        <f>IF(('[1]Drawer Front Profiles'!$D72-14.02090435)&gt;=0,"Look B,C,D &amp; G","No")</f>
        <v>No</v>
      </c>
      <c r="AD72" s="76" t="str">
        <f>IF(('[1]Drawer Front Profiles'!$D72-0)&gt;=0,"Look B,C,D,F &amp; G","No")</f>
        <v>Look B,C,D,F &amp; G</v>
      </c>
      <c r="AE72" s="74" t="str">
        <f>IF(('[1]Drawer Front Profiles'!$D72-6.35954126)&gt;=0,"Look B,C,D &amp; G","No")</f>
        <v>No</v>
      </c>
      <c r="AF72" s="76" t="str">
        <f>IF(('[1]Drawer Front Profiles'!$D72-19.68205639)&gt;=0,"Look B,C,D,F &amp; G","No")</f>
        <v>No</v>
      </c>
      <c r="AG72" s="76" t="str">
        <f>IF(('[1]Drawer Front Profiles'!$D72-15.69404481)&gt;=0,"Look B,C,D,F &amp; G","No")</f>
        <v>No</v>
      </c>
      <c r="AH72" s="76" t="str">
        <f>IF(('[1]Drawer Front Profiles'!$D72-0)&gt;=0,"Look B,C,D,F &amp; G","No")</f>
        <v>Look B,C,D,F &amp; G</v>
      </c>
      <c r="AI72" s="76" t="str">
        <f>IF(('[1]Drawer Front Profiles'!$D72-18.63750146)&gt;=0,"Look B,C,D,F &amp; G","No")</f>
        <v>No</v>
      </c>
      <c r="AJ72" s="76" t="str">
        <f>IF(('[1]Drawer Front Profiles'!$D72-7.75654335)&gt;=0,"Look B,C,D,F &amp; G","No")</f>
        <v>No</v>
      </c>
      <c r="AK72" s="76" t="str">
        <f>IF(('[1]Drawer Front Profiles'!$D72-12.2875)&gt;=0,"Look B,C,D,F &amp; G","No")</f>
        <v>No</v>
      </c>
      <c r="AL72" s="76" t="str">
        <f>IF(('[1]Drawer Front Profiles'!$D72-2.64403281)&gt;=0,"Look B,C,D,F &amp; G","No")</f>
        <v>No</v>
      </c>
      <c r="AM72" s="76" t="str">
        <f>IF(('[1]Drawer Front Profiles'!$D72-0)&gt;=0,"Look B,C,D,F &amp; G","No")</f>
        <v>Look B,C,D,F &amp; G</v>
      </c>
      <c r="AN72" s="76" t="str">
        <f>IF(('[1]Drawer Front Profiles'!$D72-0)&gt;=0,"Look B,C,D,F &amp; G","No")</f>
        <v>Look B,C,D,F &amp; G</v>
      </c>
      <c r="AO72" s="76" t="str">
        <f>IF(('[1]Drawer Front Profiles'!$D72-2.64403281)&gt;=0,"Look B,C,D,F &amp; G","No")</f>
        <v>No</v>
      </c>
      <c r="AP72" s="76" t="str">
        <f>IF(('[1]Drawer Front Profiles'!$D72-6.5903696)&gt;=0,"Look B,C,D,F &amp; G","No")</f>
        <v>No</v>
      </c>
      <c r="AQ72" s="76" t="str">
        <f>IF(('[1]Drawer Front Profiles'!$D72-0)&gt;=0,"Look B,C,D,F &amp; G","No")</f>
        <v>Look B,C,D,F &amp; G</v>
      </c>
      <c r="AR72" s="76" t="str">
        <f>IF(('[1]Drawer Front Profiles'!$D72-1.99442068)&gt;=0,"Look B,C,D,F &amp; G","No")</f>
        <v>Look B,C,D,F &amp; G</v>
      </c>
      <c r="AS72" s="76" t="str">
        <f>IF(('[1]Drawer Front Profiles'!$D72-0)&gt;=0,"Look B,C,D,F &amp; G","No")</f>
        <v>Look B,C,D,F &amp; G</v>
      </c>
      <c r="AT72" s="76" t="str">
        <f>IF(('[1]Drawer Front Profiles'!$D72-9.07032804)&gt;=0,"Look B,C,D,F &amp; G","No")</f>
        <v>No</v>
      </c>
      <c r="AU72" s="76" t="str">
        <f>IF(('[1]Drawer Front Profiles'!$D72-0)&gt;=0,"Look B,C,D,F &amp; G","No")</f>
        <v>Look B,C,D,F &amp; G</v>
      </c>
      <c r="AV72" s="76" t="str">
        <f>IF(('[1]Drawer Front Profiles'!$D72-0)&gt;=0,"Look B,C,D,F &amp; G","No")</f>
        <v>Look B,C,D,F &amp; G</v>
      </c>
      <c r="AW72" s="76" t="str">
        <f>IF(('[1]Drawer Front Profiles'!$D72-18.86904481)&gt;=0,"Look B,C,D,F &amp; G","No")</f>
        <v>No</v>
      </c>
      <c r="AX72" s="76" t="str">
        <f>IF(('[1]Drawer Front Profiles'!$D72-7.75654335)&gt;=0,"Look B,C,D,F &amp; G","No")</f>
        <v>No</v>
      </c>
      <c r="AY72" s="76" t="str">
        <f>IF(('[1]Drawer Front Profiles'!$D72-17.28154481)&gt;=0,"Look B,C,D,F &amp; G","No")</f>
        <v>No</v>
      </c>
      <c r="AZ72" s="76" t="str">
        <f>IF(('[1]Drawer Front Profiles'!$D72-18.6375)&gt;=0,"Look B,C,D,F &amp; G","No")</f>
        <v>No</v>
      </c>
      <c r="BA72" s="76" t="str">
        <f>IF(('[1]Drawer Front Profiles'!$D72-9.34404)&gt;=0,"Look B,C,D,F &amp; G","No")</f>
        <v>No</v>
      </c>
      <c r="BB72" s="76" t="str">
        <f>IF(('[1]Drawer Front Profiles'!$D72-28.1625)&gt;=0,"Look B,C,D,F &amp; G","No")</f>
        <v>No</v>
      </c>
      <c r="BC72" s="76" t="str">
        <f>IF(('[1]Drawer Front Profiles'!$D72-0)&gt;=0,"Look B,C,D,F &amp; G","No")</f>
        <v>Look B,C,D,F &amp; G</v>
      </c>
      <c r="BD72" s="76" t="str">
        <f>IF(('[1]Drawer Front Profiles'!$D72-21.81250146)&gt;=0,"Look B,C,D,F &amp; G","No")</f>
        <v>No</v>
      </c>
      <c r="BE72" s="76" t="str">
        <f>IF(('[1]Drawer Front Profiles'!$D72-9.1352216)&gt;=0,"Look B,C,D,F &amp; G","No")</f>
        <v>No</v>
      </c>
      <c r="BF72" s="76" t="str">
        <f>IF(('[1]Drawer Front Profiles'!$D72-9.1352216)&gt;=0,"Look B,C,D,F &amp; G","No")</f>
        <v>No</v>
      </c>
      <c r="BG72" s="76" t="str">
        <f>IF(('[1]Drawer Front Profiles'!$D72-21.81250292)&gt;=0,"Look B,C,D,F &amp; G","No")</f>
        <v>No</v>
      </c>
      <c r="BH72" s="76" t="str">
        <f>IF(('[1]Drawer Front Profiles'!$D72-21.81252021)&gt;=0,"Look B,C,D,F &amp; G","No")</f>
        <v>No</v>
      </c>
      <c r="BI72" s="76" t="str">
        <f>IF(('[1]Drawer Front Profiles'!$D72-7.525)&gt;=0,"Look B,C,D,F &amp; G","No")</f>
        <v>No</v>
      </c>
    </row>
    <row r="73" spans="1:61" ht="16.5" thickBot="1" x14ac:dyDescent="0.3">
      <c r="A73" s="127" t="str">
        <f>IF('[1]Drawer Front Profiles'!$A73&lt;&gt;"",'[1]Drawer Front Profiles'!$A73,"")</f>
        <v>N/A</v>
      </c>
      <c r="B73" s="127" t="str">
        <f>IF('[1]Drawer Front Profiles'!$B73&lt;&gt;"",'[1]Drawer Front Profiles'!$B73,"")</f>
        <v>322-32RP</v>
      </c>
      <c r="C73" s="128" t="str">
        <f>IF(('[1]Drawer Front Profiles'!$D73-0)&gt;=0,"Look B,C,D,F &amp; G","No")</f>
        <v>Look B,C,D,F &amp; G</v>
      </c>
      <c r="D73" s="129" t="str">
        <f>IF(('[1]Drawer Front Profiles'!$D73-0)&gt;=0,"Look B,C,D,F &amp; G","No")</f>
        <v>Look B,C,D,F &amp; G</v>
      </c>
      <c r="E73" s="129" t="str">
        <f>IF(('[1]Drawer Front Profiles'!$D73-2.6439654)&gt;=0,"Look B,C,D,F &amp; G","No")</f>
        <v>No</v>
      </c>
      <c r="F73" s="129" t="str">
        <f>IF(('[1]Drawer Front Profiles'!$D73-6.5903696)&gt;=0,"Look B,C,D,F &amp; G","No")</f>
        <v>No</v>
      </c>
      <c r="G73" s="129" t="str">
        <f>IF(('[1]Drawer Front Profiles'!$D73-15.46250146)&gt;=0,"Look C,D &amp; G","No")</f>
        <v>No</v>
      </c>
      <c r="H73" s="129" t="str">
        <f>IF(('[1]Drawer Front Profiles'!$D73-9.34404481)&gt;=0,"Look B,C,D &amp; G","No")</f>
        <v>No</v>
      </c>
      <c r="I73" s="129" t="str">
        <f>IF(('[1]Drawer Front Profiles'!$D73-0)&gt;=0,"Look B,C,D,F &amp; G","No")</f>
        <v>Look B,C,D,F &amp; G</v>
      </c>
      <c r="J73" s="129" t="str">
        <f>IF(('[1]Drawer Front Profiles'!$D73-1.99442068)&gt;=0,"Look B,C,D,F &amp; G","No")</f>
        <v>No</v>
      </c>
      <c r="K73" s="129" t="str">
        <f>IF(('[1]Drawer Front Profiles'!$D73-15.75471398)&gt;=0,"Look C,D &amp; G","No")</f>
        <v>No</v>
      </c>
      <c r="L73" s="129" t="str">
        <f>IF(('[1]Drawer Front Profiles'!$D73-14.02090435)&gt;=0,"Look C,D &amp; G","No")</f>
        <v>No</v>
      </c>
      <c r="M73" s="129" t="str">
        <f>IF(('[1]Drawer Front Profiles'!$D73-18.41250064)&gt;=0,"Look C,D &amp; G","No")</f>
        <v>No</v>
      </c>
      <c r="N73" s="129" t="str">
        <f>IF(('[1]Drawer Front Profiles'!$D73-0)&gt;=0,"Look B,C,D &amp; G","No")</f>
        <v>Look B,C,D &amp; G</v>
      </c>
      <c r="O73" s="129" t="str">
        <f>IF(('[1]Drawer Front Profiles'!$D73-3.04396498)&gt;=0,"Look B,C,D &amp; G","No")</f>
        <v>No</v>
      </c>
      <c r="P73" s="129" t="str">
        <f>IF(('[1]Drawer Front Profiles'!$D73-18.64135815)&gt;=0,"Look C,D &amp; G","No")</f>
        <v>No</v>
      </c>
      <c r="Q73" s="129" t="str">
        <f>IF(('[1]Drawer Front Profiles'!$D73-16.84645805)&gt;=0,"Look C,D &amp; G","No")</f>
        <v>No</v>
      </c>
      <c r="R73" s="130" t="str">
        <f>IF(('[1]Drawer Front Profiles'!$D73-15.46250146)&gt;=0,"Look B,C,D &amp; G","No")</f>
        <v>No</v>
      </c>
      <c r="S73" s="129" t="str">
        <f>IF(('[1]Drawer Front Profiles'!$D73-27.94954481)&gt;=0,"Look C,D &amp; G","No")</f>
        <v>No</v>
      </c>
      <c r="T73" s="129" t="str">
        <f>IF(('[1]Drawer Front Profiles'!$D73-18.64404399)&gt;=0,"Look C,D &amp; G","No")</f>
        <v>No</v>
      </c>
      <c r="U73" s="130" t="str">
        <f>IF(('[1]Drawer Front Profiles'!$D73-0)&gt;=0,"Look B,C,D &amp; G","No")</f>
        <v>Look B,C,D &amp; G</v>
      </c>
      <c r="V73" s="130" t="str">
        <f>IF(('[1]Drawer Front Profiles'!$D73-8.58589172)&gt;=0,"Look B,C,D &amp; G","No")</f>
        <v>No</v>
      </c>
      <c r="W73" s="129" t="str">
        <f>IF(('[1]Drawer Front Profiles'!$D73-0)&gt;=0,"Look B,C,D,F &amp; G","No")</f>
        <v>Look B,C,D,F &amp; G</v>
      </c>
      <c r="X73" s="129" t="str">
        <f>IF(('[1]Drawer Front Profiles'!$D73-2.64403281)&gt;=0,"Look C,D &amp; G","No")</f>
        <v>No</v>
      </c>
      <c r="Y73" s="130" t="str">
        <f>IF(('[1]Drawer Front Profiles'!$D73-9.07032804)&gt;=0,"Look C,D &amp; G","No")</f>
        <v>No</v>
      </c>
      <c r="Z73" s="130" t="str">
        <f>IF(('[1]Drawer Front Profiles'!$D73-15.46250146)&gt;=0,"Look C,D &amp; G","No")</f>
        <v>No</v>
      </c>
      <c r="AA73" s="130" t="str">
        <f>IF(('[1]Drawer Front Profiles'!$D73-15.69403715)&gt;=0,"Look B,C,D &amp; G","No")</f>
        <v>No</v>
      </c>
      <c r="AB73" s="130" t="str">
        <f>IF(('[1]Drawer Front Profiles'!$D73-9.07032804)&gt;=0,"Look B,C,D,F &amp; G","No")</f>
        <v>No</v>
      </c>
      <c r="AC73" s="129" t="str">
        <f>IF(('[1]Drawer Front Profiles'!$D73-14.02090435)&gt;=0,"Look B,C,D &amp; G","No")</f>
        <v>No</v>
      </c>
      <c r="AD73" s="131" t="str">
        <f>IF(('[1]Drawer Front Profiles'!$D73-0)&gt;=0,"Look B,C,D,F &amp; G","No")</f>
        <v>Look B,C,D,F &amp; G</v>
      </c>
      <c r="AE73" s="129" t="str">
        <f>IF(('[1]Drawer Front Profiles'!$D73-6.35954126)&gt;=0,"Look B,C,D &amp; G","No")</f>
        <v>No</v>
      </c>
      <c r="AF73" s="131" t="str">
        <f>IF(('[1]Drawer Front Profiles'!$D73-19.68205639)&gt;=0,"Look B,C,D,F &amp; G","No")</f>
        <v>No</v>
      </c>
      <c r="AG73" s="131" t="str">
        <f>IF(('[1]Drawer Front Profiles'!$D73-15.69404481)&gt;=0,"Look B,C,D,F &amp; G","No")</f>
        <v>No</v>
      </c>
      <c r="AH73" s="131" t="str">
        <f>IF(('[1]Drawer Front Profiles'!$D73-0)&gt;=0,"Look B,C,D,F &amp; G","No")</f>
        <v>Look B,C,D,F &amp; G</v>
      </c>
      <c r="AI73" s="131" t="str">
        <f>IF(('[1]Drawer Front Profiles'!$D73-18.63750146)&gt;=0,"Look B,C,D,F &amp; G","No")</f>
        <v>No</v>
      </c>
      <c r="AJ73" s="131" t="str">
        <f>IF(('[1]Drawer Front Profiles'!$D73-7.75654335)&gt;=0,"Look B,C,D,F &amp; G","No")</f>
        <v>No</v>
      </c>
      <c r="AK73" s="131" t="str">
        <f>IF(('[1]Drawer Front Profiles'!$D73-12.2875)&gt;=0,"Look B,C,D,F &amp; G","No")</f>
        <v>No</v>
      </c>
      <c r="AL73" s="131" t="str">
        <f>IF(('[1]Drawer Front Profiles'!$D73-2.64403281)&gt;=0,"Look B,C,D,F &amp; G","No")</f>
        <v>No</v>
      </c>
      <c r="AM73" s="131" t="str">
        <f>IF(('[1]Drawer Front Profiles'!$D73-0)&gt;=0,"Look B,C,D,F &amp; G","No")</f>
        <v>Look B,C,D,F &amp; G</v>
      </c>
      <c r="AN73" s="131" t="str">
        <f>IF(('[1]Drawer Front Profiles'!$D73-0)&gt;=0,"Look B,C,D,F &amp; G","No")</f>
        <v>Look B,C,D,F &amp; G</v>
      </c>
      <c r="AO73" s="131" t="str">
        <f>IF(('[1]Drawer Front Profiles'!$D73-2.64403281)&gt;=0,"Look B,C,D,F &amp; G","No")</f>
        <v>No</v>
      </c>
      <c r="AP73" s="131" t="str">
        <f>IF(('[1]Drawer Front Profiles'!$D73-6.5903696)&gt;=0,"Look B,C,D,F &amp; G","No")</f>
        <v>No</v>
      </c>
      <c r="AQ73" s="131" t="str">
        <f>IF(('[1]Drawer Front Profiles'!$D73-0)&gt;=0,"Look B,C,D,F &amp; G","No")</f>
        <v>Look B,C,D,F &amp; G</v>
      </c>
      <c r="AR73" s="131" t="str">
        <f>IF(('[1]Drawer Front Profiles'!$D73-1.99442068)&gt;=0,"Look B,C,D,F &amp; G","No")</f>
        <v>No</v>
      </c>
      <c r="AS73" s="131" t="str">
        <f>IF(('[1]Drawer Front Profiles'!$D73-0)&gt;=0,"Look B,C,D,F &amp; G","No")</f>
        <v>Look B,C,D,F &amp; G</v>
      </c>
      <c r="AT73" s="131" t="str">
        <f>IF(('[1]Drawer Front Profiles'!$D73-9.07032804)&gt;=0,"Look B,C,D,F &amp; G","No")</f>
        <v>No</v>
      </c>
      <c r="AU73" s="131" t="str">
        <f>IF(('[1]Drawer Front Profiles'!$D73-0)&gt;=0,"Look B,C,D,F &amp; G","No")</f>
        <v>Look B,C,D,F &amp; G</v>
      </c>
      <c r="AV73" s="131" t="str">
        <f>IF(('[1]Drawer Front Profiles'!$D73-0)&gt;=0,"Look B,C,D,F &amp; G","No")</f>
        <v>Look B,C,D,F &amp; G</v>
      </c>
      <c r="AW73" s="131" t="str">
        <f>IF(('[1]Drawer Front Profiles'!$D73-18.86904481)&gt;=0,"Look B,C,D,F &amp; G","No")</f>
        <v>No</v>
      </c>
      <c r="AX73" s="131" t="str">
        <f>IF(('[1]Drawer Front Profiles'!$D73-7.75654335)&gt;=0,"Look B,C,D,F &amp; G","No")</f>
        <v>No</v>
      </c>
      <c r="AY73" s="131" t="str">
        <f>IF(('[1]Drawer Front Profiles'!$D73-17.28154481)&gt;=0,"Look B,C,D,F &amp; G","No")</f>
        <v>No</v>
      </c>
      <c r="AZ73" s="131" t="str">
        <f>IF(('[1]Drawer Front Profiles'!$D73-18.6375)&gt;=0,"Look B,C,D,F &amp; G","No")</f>
        <v>No</v>
      </c>
      <c r="BA73" s="131" t="str">
        <f>IF(('[1]Drawer Front Profiles'!$D73-9.34404)&gt;=0,"Look B,C,D,F &amp; G","No")</f>
        <v>No</v>
      </c>
      <c r="BB73" s="131" t="str">
        <f>IF(('[1]Drawer Front Profiles'!$D73-28.1625)&gt;=0,"Look B,C,D,F &amp; G","No")</f>
        <v>No</v>
      </c>
      <c r="BC73" s="131" t="str">
        <f>IF(('[1]Drawer Front Profiles'!$D73-0)&gt;=0,"Look B,C,D,F &amp; G","No")</f>
        <v>Look B,C,D,F &amp; G</v>
      </c>
      <c r="BD73" s="131" t="str">
        <f>IF(('[1]Drawer Front Profiles'!$D73-21.81250146)&gt;=0,"Look B,C,D,F &amp; G","No")</f>
        <v>No</v>
      </c>
      <c r="BE73" s="131" t="str">
        <f>IF(('[1]Drawer Front Profiles'!$D73-9.1352216)&gt;=0,"Look B,C,D,F &amp; G","No")</f>
        <v>No</v>
      </c>
      <c r="BF73" s="131" t="str">
        <f>IF(('[1]Drawer Front Profiles'!$D73-9.1352216)&gt;=0,"Look B,C,D,F &amp; G","No")</f>
        <v>No</v>
      </c>
      <c r="BG73" s="131" t="str">
        <f>IF(('[1]Drawer Front Profiles'!$D73-21.81250292)&gt;=0,"Look B,C,D,F &amp; G","No")</f>
        <v>No</v>
      </c>
      <c r="BH73" s="131" t="str">
        <f>IF(('[1]Drawer Front Profiles'!$D73-21.81252021)&gt;=0,"Look B,C,D,F &amp; G","No")</f>
        <v>No</v>
      </c>
      <c r="BI73" s="131" t="str">
        <f>IF(('[1]Drawer Front Profiles'!$D73-7.525)&gt;=0,"Look B,C,D,F &amp; G","No")</f>
        <v>No</v>
      </c>
    </row>
    <row r="74" spans="1:61" ht="16.5" thickBot="1" x14ac:dyDescent="0.3">
      <c r="A74" s="14" t="str">
        <f>IF('[1]Drawer Front Profiles'!$A74&lt;&gt;"",'[1]Drawer Front Profiles'!$A74,"")</f>
        <v>247RP</v>
      </c>
      <c r="B74" s="14" t="str">
        <f>IF('[1]Drawer Front Profiles'!$B74&lt;&gt;"",'[1]Drawer Front Profiles'!$B74,"")</f>
        <v>322-38RP</v>
      </c>
      <c r="C74" s="73" t="str">
        <f>IF(('[1]Drawer Front Profiles'!$D74-0)&gt;=0,"Look B,C,D,F &amp; G","No")</f>
        <v>Look B,C,D,F &amp; G</v>
      </c>
      <c r="D74" s="74" t="str">
        <f>IF(('[1]Drawer Front Profiles'!$D74-0)&gt;=0,"Look B,C,D,F &amp; G","No")</f>
        <v>Look B,C,D,F &amp; G</v>
      </c>
      <c r="E74" s="74" t="str">
        <f>IF(('[1]Drawer Front Profiles'!$D74-2.6439654)&gt;=0,"Look B,C,D,F &amp; G","No")</f>
        <v>Look B,C,D,F &amp; G</v>
      </c>
      <c r="F74" s="74" t="str">
        <f>IF(('[1]Drawer Front Profiles'!$D74-6.5903696)&gt;=0,"Look B,C,D,F &amp; G","No")</f>
        <v>Look B,C,D,F &amp; G</v>
      </c>
      <c r="G74" s="74" t="str">
        <f>IF(('[1]Drawer Front Profiles'!$D74-15.46250146)&gt;=0,"Look C,D &amp; G","No")</f>
        <v>No</v>
      </c>
      <c r="H74" s="74" t="str">
        <f>IF(('[1]Drawer Front Profiles'!$D74-9.34404481)&gt;=0,"Look B,C,D &amp; G","No")</f>
        <v>Look B,C,D &amp; G</v>
      </c>
      <c r="I74" s="74" t="str">
        <f>IF(('[1]Drawer Front Profiles'!$D74-0)&gt;=0,"Look B,C,D,F &amp; G","No")</f>
        <v>Look B,C,D,F &amp; G</v>
      </c>
      <c r="J74" s="74" t="str">
        <f>IF(('[1]Drawer Front Profiles'!$D74-1.99442068)&gt;=0,"Look B,C,D,F &amp; G","No")</f>
        <v>Look B,C,D,F &amp; G</v>
      </c>
      <c r="K74" s="74" t="str">
        <f>IF(('[1]Drawer Front Profiles'!$D74-15.75471398)&gt;=0,"Look C,D &amp; G","No")</f>
        <v>No</v>
      </c>
      <c r="L74" s="74" t="str">
        <f>IF(('[1]Drawer Front Profiles'!$D74-14.02090435)&gt;=0,"Look C,D &amp; G","No")</f>
        <v>Look C,D &amp; G</v>
      </c>
      <c r="M74" s="74" t="str">
        <f>IF(('[1]Drawer Front Profiles'!$D74-18.41250064)&gt;=0,"Look C,D &amp; G","No")</f>
        <v>No</v>
      </c>
      <c r="N74" s="74" t="str">
        <f>IF(('[1]Drawer Front Profiles'!$D74-0)&gt;=0,"Look B,C,D &amp; G","No")</f>
        <v>Look B,C,D &amp; G</v>
      </c>
      <c r="O74" s="74" t="str">
        <f>IF(('[1]Drawer Front Profiles'!$D74-3.04396498)&gt;=0,"Look B,C,D &amp; G","No")</f>
        <v>Look B,C,D &amp; G</v>
      </c>
      <c r="P74" s="74" t="str">
        <f>IF(('[1]Drawer Front Profiles'!$D74-18.64135815)&gt;=0,"Look C,D &amp; G","No")</f>
        <v>No</v>
      </c>
      <c r="Q74" s="74" t="str">
        <f>IF(('[1]Drawer Front Profiles'!$D74-16.84645805)&gt;=0,"Look C,D &amp; G","No")</f>
        <v>No</v>
      </c>
      <c r="R74" s="75" t="str">
        <f>IF(('[1]Drawer Front Profiles'!$D74-15.46250146)&gt;=0,"Look B,C,D &amp; G","No")</f>
        <v>No</v>
      </c>
      <c r="S74" s="74" t="str">
        <f>IF(('[1]Drawer Front Profiles'!$D74-27.94954481)&gt;=0,"Look C,D &amp; G","No")</f>
        <v>No</v>
      </c>
      <c r="T74" s="74" t="str">
        <f>IF(('[1]Drawer Front Profiles'!$D74-18.64404399)&gt;=0,"Look C,D &amp; G","No")</f>
        <v>No</v>
      </c>
      <c r="U74" s="75" t="str">
        <f>IF(('[1]Drawer Front Profiles'!$D74-0)&gt;=0,"Look B,C,D &amp; G","No")</f>
        <v>Look B,C,D &amp; G</v>
      </c>
      <c r="V74" s="75" t="str">
        <f>IF(('[1]Drawer Front Profiles'!$D74-8.58589172)&gt;=0,"Look B,C,D &amp; G","No")</f>
        <v>Look B,C,D &amp; G</v>
      </c>
      <c r="W74" s="74" t="str">
        <f>IF(('[1]Drawer Front Profiles'!$D74-0)&gt;=0,"Look B,C,D,F &amp; G","No")</f>
        <v>Look B,C,D,F &amp; G</v>
      </c>
      <c r="X74" s="74" t="str">
        <f>IF(('[1]Drawer Front Profiles'!$D74-2.64403281)&gt;=0,"Look C,D &amp; G","No")</f>
        <v>Look C,D &amp; G</v>
      </c>
      <c r="Y74" s="75" t="str">
        <f>IF(('[1]Drawer Front Profiles'!$D74-9.07032804)&gt;=0,"Look C,D &amp; G","No")</f>
        <v>Look C,D &amp; G</v>
      </c>
      <c r="Z74" s="75" t="str">
        <f>IF(('[1]Drawer Front Profiles'!$D74-15.46250146)&gt;=0,"Look C,D &amp; G","No")</f>
        <v>No</v>
      </c>
      <c r="AA74" s="75" t="str">
        <f>IF(('[1]Drawer Front Profiles'!$D74-15.69403715)&gt;=0,"Look B,C,D &amp; G","No")</f>
        <v>No</v>
      </c>
      <c r="AB74" s="75" t="str">
        <f>IF(('[1]Drawer Front Profiles'!$D74-9.07032804)&gt;=0,"Look B,C,D,F &amp; G","No")</f>
        <v>Look B,C,D,F &amp; G</v>
      </c>
      <c r="AC74" s="74" t="str">
        <f>IF(('[1]Drawer Front Profiles'!$D74-14.02090435)&gt;=0,"Look B,C,D &amp; G","No")</f>
        <v>Look B,C,D &amp; G</v>
      </c>
      <c r="AD74" s="76" t="str">
        <f>IF(('[1]Drawer Front Profiles'!$D74-0)&gt;=0,"Look B,C,D,F &amp; G","No")</f>
        <v>Look B,C,D,F &amp; G</v>
      </c>
      <c r="AE74" s="74" t="str">
        <f>IF(('[1]Drawer Front Profiles'!$D74-6.35954126)&gt;=0,"Look B,C,D &amp; G","No")</f>
        <v>Look B,C,D &amp; G</v>
      </c>
      <c r="AF74" s="76" t="str">
        <f>IF(('[1]Drawer Front Profiles'!$D74-19.68205639)&gt;=0,"Look B,C,D,F &amp; G","No")</f>
        <v>No</v>
      </c>
      <c r="AG74" s="76" t="str">
        <f>IF(('[1]Drawer Front Profiles'!$D74-15.69404481)&gt;=0,"Look B,C,D,F &amp; G","No")</f>
        <v>No</v>
      </c>
      <c r="AH74" s="76" t="str">
        <f>IF(('[1]Drawer Front Profiles'!$D74-0)&gt;=0,"Look B,C,D,F &amp; G","No")</f>
        <v>Look B,C,D,F &amp; G</v>
      </c>
      <c r="AI74" s="76" t="str">
        <f>IF(('[1]Drawer Front Profiles'!$D74-18.63750146)&gt;=0,"Look B,C,D,F &amp; G","No")</f>
        <v>No</v>
      </c>
      <c r="AJ74" s="76" t="str">
        <f>IF(('[1]Drawer Front Profiles'!$D74-7.75654335)&gt;=0,"Look B,C,D,F &amp; G","No")</f>
        <v>Look B,C,D,F &amp; G</v>
      </c>
      <c r="AK74" s="76" t="str">
        <f>IF(('[1]Drawer Front Profiles'!$D74-12.2875)&gt;=0,"Look B,C,D,F &amp; G","No")</f>
        <v>Look B,C,D,F &amp; G</v>
      </c>
      <c r="AL74" s="76" t="str">
        <f>IF(('[1]Drawer Front Profiles'!$D74-2.64403281)&gt;=0,"Look B,C,D,F &amp; G","No")</f>
        <v>Look B,C,D,F &amp; G</v>
      </c>
      <c r="AM74" s="76" t="str">
        <f>IF(('[1]Drawer Front Profiles'!$D74-0)&gt;=0,"Look B,C,D,F &amp; G","No")</f>
        <v>Look B,C,D,F &amp; G</v>
      </c>
      <c r="AN74" s="76" t="str">
        <f>IF(('[1]Drawer Front Profiles'!$D74-0)&gt;=0,"Look B,C,D,F &amp; G","No")</f>
        <v>Look B,C,D,F &amp; G</v>
      </c>
      <c r="AO74" s="76" t="str">
        <f>IF(('[1]Drawer Front Profiles'!$D74-2.64403281)&gt;=0,"Look B,C,D,F &amp; G","No")</f>
        <v>Look B,C,D,F &amp; G</v>
      </c>
      <c r="AP74" s="76" t="str">
        <f>IF(('[1]Drawer Front Profiles'!$D74-6.5903696)&gt;=0,"Look B,C,D,F &amp; G","No")</f>
        <v>Look B,C,D,F &amp; G</v>
      </c>
      <c r="AQ74" s="76" t="str">
        <f>IF(('[1]Drawer Front Profiles'!$D74-0)&gt;=0,"Look B,C,D,F &amp; G","No")</f>
        <v>Look B,C,D,F &amp; G</v>
      </c>
      <c r="AR74" s="76" t="str">
        <f>IF(('[1]Drawer Front Profiles'!$D74-1.99442068)&gt;=0,"Look B,C,D,F &amp; G","No")</f>
        <v>Look B,C,D,F &amp; G</v>
      </c>
      <c r="AS74" s="76" t="str">
        <f>IF(('[1]Drawer Front Profiles'!$D74-0)&gt;=0,"Look B,C,D,F &amp; G","No")</f>
        <v>Look B,C,D,F &amp; G</v>
      </c>
      <c r="AT74" s="76" t="str">
        <f>IF(('[1]Drawer Front Profiles'!$D74-9.07032804)&gt;=0,"Look B,C,D,F &amp; G","No")</f>
        <v>Look B,C,D,F &amp; G</v>
      </c>
      <c r="AU74" s="76" t="str">
        <f>IF(('[1]Drawer Front Profiles'!$D74-0)&gt;=0,"Look B,C,D,F &amp; G","No")</f>
        <v>Look B,C,D,F &amp; G</v>
      </c>
      <c r="AV74" s="76" t="str">
        <f>IF(('[1]Drawer Front Profiles'!$D74-0)&gt;=0,"Look B,C,D,F &amp; G","No")</f>
        <v>Look B,C,D,F &amp; G</v>
      </c>
      <c r="AW74" s="76" t="str">
        <f>IF(('[1]Drawer Front Profiles'!$D74-18.86904481)&gt;=0,"Look B,C,D,F &amp; G","No")</f>
        <v>No</v>
      </c>
      <c r="AX74" s="76" t="str">
        <f>IF(('[1]Drawer Front Profiles'!$D74-7.75654335)&gt;=0,"Look B,C,D,F &amp; G","No")</f>
        <v>Look B,C,D,F &amp; G</v>
      </c>
      <c r="AY74" s="76" t="str">
        <f>IF(('[1]Drawer Front Profiles'!$D74-17.28154481)&gt;=0,"Look B,C,D,F &amp; G","No")</f>
        <v>No</v>
      </c>
      <c r="AZ74" s="76" t="str">
        <f>IF(('[1]Drawer Front Profiles'!$D74-18.6375)&gt;=0,"Look B,C,D,F &amp; G","No")</f>
        <v>No</v>
      </c>
      <c r="BA74" s="76" t="str">
        <f>IF(('[1]Drawer Front Profiles'!$D74-9.34404)&gt;=0,"Look B,C,D,F &amp; G","No")</f>
        <v>Look B,C,D,F &amp; G</v>
      </c>
      <c r="BB74" s="76" t="str">
        <f>IF(('[1]Drawer Front Profiles'!$D74-28.1625)&gt;=0,"Look B,C,D,F &amp; G","No")</f>
        <v>No</v>
      </c>
      <c r="BC74" s="76" t="str">
        <f>IF(('[1]Drawer Front Profiles'!$D74-0)&gt;=0,"Look B,C,D,F &amp; G","No")</f>
        <v>Look B,C,D,F &amp; G</v>
      </c>
      <c r="BD74" s="76" t="str">
        <f>IF(('[1]Drawer Front Profiles'!$D74-21.81250146)&gt;=0,"Look B,C,D,F &amp; G","No")</f>
        <v>No</v>
      </c>
      <c r="BE74" s="76" t="str">
        <f>IF(('[1]Drawer Front Profiles'!$D74-9.1352216)&gt;=0,"Look B,C,D,F &amp; G","No")</f>
        <v>Look B,C,D,F &amp; G</v>
      </c>
      <c r="BF74" s="76" t="str">
        <f>IF(('[1]Drawer Front Profiles'!$D74-9.1352216)&gt;=0,"Look B,C,D,F &amp; G","No")</f>
        <v>Look B,C,D,F &amp; G</v>
      </c>
      <c r="BG74" s="76" t="str">
        <f>IF(('[1]Drawer Front Profiles'!$D74-21.81250292)&gt;=0,"Look B,C,D,F &amp; G","No")</f>
        <v>No</v>
      </c>
      <c r="BH74" s="76" t="str">
        <f>IF(('[1]Drawer Front Profiles'!$D74-21.81252021)&gt;=0,"Look B,C,D,F &amp; G","No")</f>
        <v>No</v>
      </c>
      <c r="BI74" s="76" t="str">
        <f>IF(('[1]Drawer Front Profiles'!$D74-7.525)&gt;=0,"Look B,C,D,F &amp; G","No")</f>
        <v>Look B,C,D,F &amp; G</v>
      </c>
    </row>
    <row r="75" spans="1:61" ht="16.5" thickBot="1" x14ac:dyDescent="0.3">
      <c r="A75" s="14" t="str">
        <f>IF('[1]Drawer Front Profiles'!$A75&lt;&gt;"",'[1]Drawer Front Profiles'!$A75,"")</f>
        <v>273RP</v>
      </c>
      <c r="B75" s="14" t="str">
        <f>IF('[1]Drawer Front Profiles'!$B75&lt;&gt;"",'[1]Drawer Front Profiles'!$B75,"")</f>
        <v>323-25RP</v>
      </c>
      <c r="C75" s="73" t="str">
        <f>IF(('[1]Drawer Front Profiles'!$D75-0)&gt;=0,"Look B,C,D,F &amp; G","No")</f>
        <v>Look B,C,D,F &amp; G</v>
      </c>
      <c r="D75" s="74" t="str">
        <f>IF(('[1]Drawer Front Profiles'!$D75-0)&gt;=0,"Look B,C,D,F &amp; G","No")</f>
        <v>Look B,C,D,F &amp; G</v>
      </c>
      <c r="E75" s="74" t="str">
        <f>IF(('[1]Drawer Front Profiles'!$D75-2.6439654)&gt;=0,"Look B,C,D,F &amp; G","No")</f>
        <v>No</v>
      </c>
      <c r="F75" s="74" t="str">
        <f>IF(('[1]Drawer Front Profiles'!$D75-6.5903696)&gt;=0,"Look B,C,D,F &amp; G","No")</f>
        <v>No</v>
      </c>
      <c r="G75" s="74" t="str">
        <f>IF(('[1]Drawer Front Profiles'!$D75-15.46250146)&gt;=0,"Look C,D &amp; G","No")</f>
        <v>No</v>
      </c>
      <c r="H75" s="74" t="str">
        <f>IF(('[1]Drawer Front Profiles'!$D75-9.34404481)&gt;=0,"Look B,C,D &amp; G","No")</f>
        <v>No</v>
      </c>
      <c r="I75" s="74" t="str">
        <f>IF(('[1]Drawer Front Profiles'!$D75-0)&gt;=0,"Look B,C,D,F &amp; G","No")</f>
        <v>Look B,C,D,F &amp; G</v>
      </c>
      <c r="J75" s="74" t="str">
        <f>IF(('[1]Drawer Front Profiles'!$D75-1.99442068)&gt;=0,"Look B,C,D,F &amp; G","No")</f>
        <v>No</v>
      </c>
      <c r="K75" s="74" t="str">
        <f>IF(('[1]Drawer Front Profiles'!$D75-15.75471398)&gt;=0,"Look C,D &amp; G","No")</f>
        <v>No</v>
      </c>
      <c r="L75" s="74" t="str">
        <f>IF(('[1]Drawer Front Profiles'!$D75-14.02090435)&gt;=0,"Look C,D &amp; G","No")</f>
        <v>No</v>
      </c>
      <c r="M75" s="74" t="str">
        <f>IF(('[1]Drawer Front Profiles'!$D75-18.41250064)&gt;=0,"Look C,D &amp; G","No")</f>
        <v>No</v>
      </c>
      <c r="N75" s="74" t="str">
        <f>IF(('[1]Drawer Front Profiles'!$D75-0)&gt;=0,"Look B,C,D &amp; G","No")</f>
        <v>Look B,C,D &amp; G</v>
      </c>
      <c r="O75" s="74" t="str">
        <f>IF(('[1]Drawer Front Profiles'!$D75-3.04396498)&gt;=0,"Look B,C,D &amp; G","No")</f>
        <v>No</v>
      </c>
      <c r="P75" s="74" t="str">
        <f>IF(('[1]Drawer Front Profiles'!$D75-18.64135815)&gt;=0,"Look C,D &amp; G","No")</f>
        <v>No</v>
      </c>
      <c r="Q75" s="74" t="str">
        <f>IF(('[1]Drawer Front Profiles'!$D75-16.84645805)&gt;=0,"Look C,D &amp; G","No")</f>
        <v>No</v>
      </c>
      <c r="R75" s="75" t="str">
        <f>IF(('[1]Drawer Front Profiles'!$D75-15.46250146)&gt;=0,"Look B,C,D &amp; G","No")</f>
        <v>No</v>
      </c>
      <c r="S75" s="74" t="str">
        <f>IF(('[1]Drawer Front Profiles'!$D75-27.94954481)&gt;=0,"Look C,D &amp; G","No")</f>
        <v>No</v>
      </c>
      <c r="T75" s="74" t="str">
        <f>IF(('[1]Drawer Front Profiles'!$D75-18.64404399)&gt;=0,"Look C,D &amp; G","No")</f>
        <v>No</v>
      </c>
      <c r="U75" s="75" t="str">
        <f>IF(('[1]Drawer Front Profiles'!$D75-0)&gt;=0,"Look B,C,D &amp; G","No")</f>
        <v>Look B,C,D &amp; G</v>
      </c>
      <c r="V75" s="75" t="str">
        <f>IF(('[1]Drawer Front Profiles'!$D75-8.58589172)&gt;=0,"Look B,C,D &amp; G","No")</f>
        <v>No</v>
      </c>
      <c r="W75" s="74" t="str">
        <f>IF(('[1]Drawer Front Profiles'!$D75-0)&gt;=0,"Look B,C,D,F &amp; G","No")</f>
        <v>Look B,C,D,F &amp; G</v>
      </c>
      <c r="X75" s="74" t="str">
        <f>IF(('[1]Drawer Front Profiles'!$D75-2.64403281)&gt;=0,"Look C,D &amp; G","No")</f>
        <v>No</v>
      </c>
      <c r="Y75" s="75" t="str">
        <f>IF(('[1]Drawer Front Profiles'!$D75-9.07032804)&gt;=0,"Look C,D &amp; G","No")</f>
        <v>No</v>
      </c>
      <c r="Z75" s="75" t="str">
        <f>IF(('[1]Drawer Front Profiles'!$D75-15.46250146)&gt;=0,"Look C,D &amp; G","No")</f>
        <v>No</v>
      </c>
      <c r="AA75" s="75" t="str">
        <f>IF(('[1]Drawer Front Profiles'!$D75-15.69403715)&gt;=0,"Look B,C,D &amp; G","No")</f>
        <v>No</v>
      </c>
      <c r="AB75" s="75" t="str">
        <f>IF(('[1]Drawer Front Profiles'!$D75-9.07032804)&gt;=0,"Look B,C,D,F &amp; G","No")</f>
        <v>No</v>
      </c>
      <c r="AC75" s="74" t="str">
        <f>IF(('[1]Drawer Front Profiles'!$D75-14.02090435)&gt;=0,"Look B,C,D &amp; G","No")</f>
        <v>No</v>
      </c>
      <c r="AD75" s="76" t="str">
        <f>IF(('[1]Drawer Front Profiles'!$D75-0)&gt;=0,"Look B,C,D,F &amp; G","No")</f>
        <v>Look B,C,D,F &amp; G</v>
      </c>
      <c r="AE75" s="74" t="str">
        <f>IF(('[1]Drawer Front Profiles'!$D75-6.35954126)&gt;=0,"Look B,C,D &amp; G","No")</f>
        <v>No</v>
      </c>
      <c r="AF75" s="76" t="str">
        <f>IF(('[1]Drawer Front Profiles'!$D75-19.68205639)&gt;=0,"Look B,C,D,F &amp; G","No")</f>
        <v>No</v>
      </c>
      <c r="AG75" s="76" t="str">
        <f>IF(('[1]Drawer Front Profiles'!$D75-15.69404481)&gt;=0,"Look B,C,D,F &amp; G","No")</f>
        <v>No</v>
      </c>
      <c r="AH75" s="76" t="str">
        <f>IF(('[1]Drawer Front Profiles'!$D75-0)&gt;=0,"Look B,C,D,F &amp; G","No")</f>
        <v>Look B,C,D,F &amp; G</v>
      </c>
      <c r="AI75" s="76" t="str">
        <f>IF(('[1]Drawer Front Profiles'!$D75-18.63750146)&gt;=0,"Look B,C,D,F &amp; G","No")</f>
        <v>No</v>
      </c>
      <c r="AJ75" s="76" t="str">
        <f>IF(('[1]Drawer Front Profiles'!$D75-7.75654335)&gt;=0,"Look B,C,D,F &amp; G","No")</f>
        <v>No</v>
      </c>
      <c r="AK75" s="76" t="str">
        <f>IF(('[1]Drawer Front Profiles'!$D75-12.2875)&gt;=0,"Look B,C,D,F &amp; G","No")</f>
        <v>No</v>
      </c>
      <c r="AL75" s="76" t="str">
        <f>IF(('[1]Drawer Front Profiles'!$D75-2.64403281)&gt;=0,"Look B,C,D,F &amp; G","No")</f>
        <v>No</v>
      </c>
      <c r="AM75" s="76" t="str">
        <f>IF(('[1]Drawer Front Profiles'!$D75-0)&gt;=0,"Look B,C,D,F &amp; G","No")</f>
        <v>Look B,C,D,F &amp; G</v>
      </c>
      <c r="AN75" s="76" t="str">
        <f>IF(('[1]Drawer Front Profiles'!$D75-0)&gt;=0,"Look B,C,D,F &amp; G","No")</f>
        <v>Look B,C,D,F &amp; G</v>
      </c>
      <c r="AO75" s="76" t="str">
        <f>IF(('[1]Drawer Front Profiles'!$D75-2.64403281)&gt;=0,"Look B,C,D,F &amp; G","No")</f>
        <v>No</v>
      </c>
      <c r="AP75" s="76" t="str">
        <f>IF(('[1]Drawer Front Profiles'!$D75-6.5903696)&gt;=0,"Look B,C,D,F &amp; G","No")</f>
        <v>No</v>
      </c>
      <c r="AQ75" s="76" t="str">
        <f>IF(('[1]Drawer Front Profiles'!$D75-0)&gt;=0,"Look B,C,D,F &amp; G","No")</f>
        <v>Look B,C,D,F &amp; G</v>
      </c>
      <c r="AR75" s="76" t="str">
        <f>IF(('[1]Drawer Front Profiles'!$D75-1.99442068)&gt;=0,"Look B,C,D,F &amp; G","No")</f>
        <v>No</v>
      </c>
      <c r="AS75" s="76" t="str">
        <f>IF(('[1]Drawer Front Profiles'!$D75-0)&gt;=0,"Look B,C,D,F &amp; G","No")</f>
        <v>Look B,C,D,F &amp; G</v>
      </c>
      <c r="AT75" s="76" t="str">
        <f>IF(('[1]Drawer Front Profiles'!$D75-9.07032804)&gt;=0,"Look B,C,D,F &amp; G","No")</f>
        <v>No</v>
      </c>
      <c r="AU75" s="76" t="str">
        <f>IF(('[1]Drawer Front Profiles'!$D75-0)&gt;=0,"Look B,C,D,F &amp; G","No")</f>
        <v>Look B,C,D,F &amp; G</v>
      </c>
      <c r="AV75" s="76" t="str">
        <f>IF(('[1]Drawer Front Profiles'!$D75-0)&gt;=0,"Look B,C,D,F &amp; G","No")</f>
        <v>Look B,C,D,F &amp; G</v>
      </c>
      <c r="AW75" s="76" t="str">
        <f>IF(('[1]Drawer Front Profiles'!$D75-18.86904481)&gt;=0,"Look B,C,D,F &amp; G","No")</f>
        <v>No</v>
      </c>
      <c r="AX75" s="76" t="str">
        <f>IF(('[1]Drawer Front Profiles'!$D75-7.75654335)&gt;=0,"Look B,C,D,F &amp; G","No")</f>
        <v>No</v>
      </c>
      <c r="AY75" s="76" t="str">
        <f>IF(('[1]Drawer Front Profiles'!$D75-17.28154481)&gt;=0,"Look B,C,D,F &amp; G","No")</f>
        <v>No</v>
      </c>
      <c r="AZ75" s="76" t="str">
        <f>IF(('[1]Drawer Front Profiles'!$D75-18.6375)&gt;=0,"Look B,C,D,F &amp; G","No")</f>
        <v>No</v>
      </c>
      <c r="BA75" s="76" t="str">
        <f>IF(('[1]Drawer Front Profiles'!$D75-9.34404)&gt;=0,"Look B,C,D,F &amp; G","No")</f>
        <v>No</v>
      </c>
      <c r="BB75" s="76" t="str">
        <f>IF(('[1]Drawer Front Profiles'!$D75-28.1625)&gt;=0,"Look B,C,D,F &amp; G","No")</f>
        <v>No</v>
      </c>
      <c r="BC75" s="76" t="str">
        <f>IF(('[1]Drawer Front Profiles'!$D75-0)&gt;=0,"Look B,C,D,F &amp; G","No")</f>
        <v>Look B,C,D,F &amp; G</v>
      </c>
      <c r="BD75" s="76" t="str">
        <f>IF(('[1]Drawer Front Profiles'!$D75-21.81250146)&gt;=0,"Look B,C,D,F &amp; G","No")</f>
        <v>No</v>
      </c>
      <c r="BE75" s="76" t="str">
        <f>IF(('[1]Drawer Front Profiles'!$D75-9.1352216)&gt;=0,"Look B,C,D,F &amp; G","No")</f>
        <v>No</v>
      </c>
      <c r="BF75" s="76" t="str">
        <f>IF(('[1]Drawer Front Profiles'!$D75-9.1352216)&gt;=0,"Look B,C,D,F &amp; G","No")</f>
        <v>No</v>
      </c>
      <c r="BG75" s="76" t="str">
        <f>IF(('[1]Drawer Front Profiles'!$D75-21.81250292)&gt;=0,"Look B,C,D,F &amp; G","No")</f>
        <v>No</v>
      </c>
      <c r="BH75" s="76" t="str">
        <f>IF(('[1]Drawer Front Profiles'!$D75-21.81252021)&gt;=0,"Look B,C,D,F &amp; G","No")</f>
        <v>No</v>
      </c>
      <c r="BI75" s="76" t="str">
        <f>IF(('[1]Drawer Front Profiles'!$D75-7.525)&gt;=0,"Look B,C,D,F &amp; G","No")</f>
        <v>No</v>
      </c>
    </row>
    <row r="76" spans="1:61" ht="16.5" thickBot="1" x14ac:dyDescent="0.3">
      <c r="A76" s="14" t="str">
        <f>IF('[1]Drawer Front Profiles'!$A76&lt;&gt;"",'[1]Drawer Front Profiles'!$A76,"")</f>
        <v>250RP</v>
      </c>
      <c r="B76" s="14" t="str">
        <f>IF('[1]Drawer Front Profiles'!$B76&lt;&gt;"",'[1]Drawer Front Profiles'!$B76,"")</f>
        <v>323-32RP</v>
      </c>
      <c r="C76" s="73" t="str">
        <f>IF(('[1]Drawer Front Profiles'!$D76-0)&gt;=0,"Look B,C,D,F &amp; G","No")</f>
        <v>Look B,C,D,F &amp; G</v>
      </c>
      <c r="D76" s="74" t="str">
        <f>IF(('[1]Drawer Front Profiles'!$D76-0)&gt;=0,"Look B,C,D,F &amp; G","No")</f>
        <v>Look B,C,D,F &amp; G</v>
      </c>
      <c r="E76" s="74" t="str">
        <f>IF(('[1]Drawer Front Profiles'!$D76-2.6439654)&gt;=0,"Look B,C,D,F &amp; G","No")</f>
        <v>No</v>
      </c>
      <c r="F76" s="74" t="str">
        <f>IF(('[1]Drawer Front Profiles'!$D76-6.5903696)&gt;=0,"Look B,C,D,F &amp; G","No")</f>
        <v>No</v>
      </c>
      <c r="G76" s="74" t="str">
        <f>IF(('[1]Drawer Front Profiles'!$D76-15.46250146)&gt;=0,"Look C,D &amp; G","No")</f>
        <v>No</v>
      </c>
      <c r="H76" s="74" t="str">
        <f>IF(('[1]Drawer Front Profiles'!$D76-9.34404481)&gt;=0,"Look B,C,D &amp; G","No")</f>
        <v>No</v>
      </c>
      <c r="I76" s="74" t="str">
        <f>IF(('[1]Drawer Front Profiles'!$D76-0)&gt;=0,"Look B,C,D,F &amp; G","No")</f>
        <v>Look B,C,D,F &amp; G</v>
      </c>
      <c r="J76" s="74" t="str">
        <f>IF(('[1]Drawer Front Profiles'!$D76-1.99442068)&gt;=0,"Look B,C,D,F &amp; G","No")</f>
        <v>No</v>
      </c>
      <c r="K76" s="74" t="str">
        <f>IF(('[1]Drawer Front Profiles'!$D76-15.75471398)&gt;=0,"Look C,D &amp; G","No")</f>
        <v>No</v>
      </c>
      <c r="L76" s="74" t="str">
        <f>IF(('[1]Drawer Front Profiles'!$D76-14.02090435)&gt;=0,"Look C,D &amp; G","No")</f>
        <v>No</v>
      </c>
      <c r="M76" s="74" t="str">
        <f>IF(('[1]Drawer Front Profiles'!$D76-18.41250064)&gt;=0,"Look C,D &amp; G","No")</f>
        <v>No</v>
      </c>
      <c r="N76" s="74" t="str">
        <f>IF(('[1]Drawer Front Profiles'!$D76-0)&gt;=0,"Look B,C,D &amp; G","No")</f>
        <v>Look B,C,D &amp; G</v>
      </c>
      <c r="O76" s="74" t="str">
        <f>IF(('[1]Drawer Front Profiles'!$D76-3.04396498)&gt;=0,"Look B,C,D &amp; G","No")</f>
        <v>No</v>
      </c>
      <c r="P76" s="74" t="str">
        <f>IF(('[1]Drawer Front Profiles'!$D76-18.64135815)&gt;=0,"Look C,D &amp; G","No")</f>
        <v>No</v>
      </c>
      <c r="Q76" s="74" t="str">
        <f>IF(('[1]Drawer Front Profiles'!$D76-16.84645805)&gt;=0,"Look C,D &amp; G","No")</f>
        <v>No</v>
      </c>
      <c r="R76" s="75" t="str">
        <f>IF(('[1]Drawer Front Profiles'!$D76-15.46250146)&gt;=0,"Look B,C,D &amp; G","No")</f>
        <v>No</v>
      </c>
      <c r="S76" s="74" t="str">
        <f>IF(('[1]Drawer Front Profiles'!$D76-27.94954481)&gt;=0,"Look C,D &amp; G","No")</f>
        <v>No</v>
      </c>
      <c r="T76" s="74" t="str">
        <f>IF(('[1]Drawer Front Profiles'!$D76-18.64404399)&gt;=0,"Look C,D &amp; G","No")</f>
        <v>No</v>
      </c>
      <c r="U76" s="75" t="str">
        <f>IF(('[1]Drawer Front Profiles'!$D76-0)&gt;=0,"Look B,C,D &amp; G","No")</f>
        <v>Look B,C,D &amp; G</v>
      </c>
      <c r="V76" s="75" t="str">
        <f>IF(('[1]Drawer Front Profiles'!$D76-8.58589172)&gt;=0,"Look B,C,D &amp; G","No")</f>
        <v>No</v>
      </c>
      <c r="W76" s="74" t="str">
        <f>IF(('[1]Drawer Front Profiles'!$D76-0)&gt;=0,"Look B,C,D,F &amp; G","No")</f>
        <v>Look B,C,D,F &amp; G</v>
      </c>
      <c r="X76" s="74" t="str">
        <f>IF(('[1]Drawer Front Profiles'!$D76-2.64403281)&gt;=0,"Look C,D &amp; G","No")</f>
        <v>No</v>
      </c>
      <c r="Y76" s="75" t="str">
        <f>IF(('[1]Drawer Front Profiles'!$D76-9.07032804)&gt;=0,"Look C,D &amp; G","No")</f>
        <v>No</v>
      </c>
      <c r="Z76" s="75" t="str">
        <f>IF(('[1]Drawer Front Profiles'!$D76-15.46250146)&gt;=0,"Look C,D &amp; G","No")</f>
        <v>No</v>
      </c>
      <c r="AA76" s="75" t="str">
        <f>IF(('[1]Drawer Front Profiles'!$D76-15.69403715)&gt;=0,"Look B,C,D &amp; G","No")</f>
        <v>No</v>
      </c>
      <c r="AB76" s="75" t="str">
        <f>IF(('[1]Drawer Front Profiles'!$D76-9.07032804)&gt;=0,"Look B,C,D,F &amp; G","No")</f>
        <v>No</v>
      </c>
      <c r="AC76" s="74" t="str">
        <f>IF(('[1]Drawer Front Profiles'!$D76-14.02090435)&gt;=0,"Look B,C,D &amp; G","No")</f>
        <v>No</v>
      </c>
      <c r="AD76" s="76" t="str">
        <f>IF(('[1]Drawer Front Profiles'!$D76-0)&gt;=0,"Look B,C,D,F &amp; G","No")</f>
        <v>Look B,C,D,F &amp; G</v>
      </c>
      <c r="AE76" s="74" t="str">
        <f>IF(('[1]Drawer Front Profiles'!$D76-6.35954126)&gt;=0,"Look B,C,D &amp; G","No")</f>
        <v>No</v>
      </c>
      <c r="AF76" s="76" t="str">
        <f>IF(('[1]Drawer Front Profiles'!$D76-19.68205639)&gt;=0,"Look B,C,D,F &amp; G","No")</f>
        <v>No</v>
      </c>
      <c r="AG76" s="76" t="str">
        <f>IF(('[1]Drawer Front Profiles'!$D76-15.69404481)&gt;=0,"Look B,C,D,F &amp; G","No")</f>
        <v>No</v>
      </c>
      <c r="AH76" s="76" t="str">
        <f>IF(('[1]Drawer Front Profiles'!$D76-0)&gt;=0,"Look B,C,D,F &amp; G","No")</f>
        <v>Look B,C,D,F &amp; G</v>
      </c>
      <c r="AI76" s="76" t="str">
        <f>IF(('[1]Drawer Front Profiles'!$D76-18.63750146)&gt;=0,"Look B,C,D,F &amp; G","No")</f>
        <v>No</v>
      </c>
      <c r="AJ76" s="76" t="str">
        <f>IF(('[1]Drawer Front Profiles'!$D76-7.75654335)&gt;=0,"Look B,C,D,F &amp; G","No")</f>
        <v>No</v>
      </c>
      <c r="AK76" s="76" t="str">
        <f>IF(('[1]Drawer Front Profiles'!$D76-12.2875)&gt;=0,"Look B,C,D,F &amp; G","No")</f>
        <v>No</v>
      </c>
      <c r="AL76" s="76" t="str">
        <f>IF(('[1]Drawer Front Profiles'!$D76-2.64403281)&gt;=0,"Look B,C,D,F &amp; G","No")</f>
        <v>No</v>
      </c>
      <c r="AM76" s="76" t="str">
        <f>IF(('[1]Drawer Front Profiles'!$D76-0)&gt;=0,"Look B,C,D,F &amp; G","No")</f>
        <v>Look B,C,D,F &amp; G</v>
      </c>
      <c r="AN76" s="76" t="str">
        <f>IF(('[1]Drawer Front Profiles'!$D76-0)&gt;=0,"Look B,C,D,F &amp; G","No")</f>
        <v>Look B,C,D,F &amp; G</v>
      </c>
      <c r="AO76" s="76" t="str">
        <f>IF(('[1]Drawer Front Profiles'!$D76-2.64403281)&gt;=0,"Look B,C,D,F &amp; G","No")</f>
        <v>No</v>
      </c>
      <c r="AP76" s="76" t="str">
        <f>IF(('[1]Drawer Front Profiles'!$D76-6.5903696)&gt;=0,"Look B,C,D,F &amp; G","No")</f>
        <v>No</v>
      </c>
      <c r="AQ76" s="76" t="str">
        <f>IF(('[1]Drawer Front Profiles'!$D76-0)&gt;=0,"Look B,C,D,F &amp; G","No")</f>
        <v>Look B,C,D,F &amp; G</v>
      </c>
      <c r="AR76" s="76" t="str">
        <f>IF(('[1]Drawer Front Profiles'!$D76-1.99442068)&gt;=0,"Look B,C,D,F &amp; G","No")</f>
        <v>No</v>
      </c>
      <c r="AS76" s="76" t="str">
        <f>IF(('[1]Drawer Front Profiles'!$D76-0)&gt;=0,"Look B,C,D,F &amp; G","No")</f>
        <v>Look B,C,D,F &amp; G</v>
      </c>
      <c r="AT76" s="76" t="str">
        <f>IF(('[1]Drawer Front Profiles'!$D76-9.07032804)&gt;=0,"Look B,C,D,F &amp; G","No")</f>
        <v>No</v>
      </c>
      <c r="AU76" s="76" t="str">
        <f>IF(('[1]Drawer Front Profiles'!$D76-0)&gt;=0,"Look B,C,D,F &amp; G","No")</f>
        <v>Look B,C,D,F &amp; G</v>
      </c>
      <c r="AV76" s="76" t="str">
        <f>IF(('[1]Drawer Front Profiles'!$D76-0)&gt;=0,"Look B,C,D,F &amp; G","No")</f>
        <v>Look B,C,D,F &amp; G</v>
      </c>
      <c r="AW76" s="76" t="str">
        <f>IF(('[1]Drawer Front Profiles'!$D76-18.86904481)&gt;=0,"Look B,C,D,F &amp; G","No")</f>
        <v>No</v>
      </c>
      <c r="AX76" s="76" t="str">
        <f>IF(('[1]Drawer Front Profiles'!$D76-7.75654335)&gt;=0,"Look B,C,D,F &amp; G","No")</f>
        <v>No</v>
      </c>
      <c r="AY76" s="76" t="str">
        <f>IF(('[1]Drawer Front Profiles'!$D76-17.28154481)&gt;=0,"Look B,C,D,F &amp; G","No")</f>
        <v>No</v>
      </c>
      <c r="AZ76" s="76" t="str">
        <f>IF(('[1]Drawer Front Profiles'!$D76-18.6375)&gt;=0,"Look B,C,D,F &amp; G","No")</f>
        <v>No</v>
      </c>
      <c r="BA76" s="76" t="str">
        <f>IF(('[1]Drawer Front Profiles'!$D76-9.34404)&gt;=0,"Look B,C,D,F &amp; G","No")</f>
        <v>No</v>
      </c>
      <c r="BB76" s="76" t="str">
        <f>IF(('[1]Drawer Front Profiles'!$D76-28.1625)&gt;=0,"Look B,C,D,F &amp; G","No")</f>
        <v>No</v>
      </c>
      <c r="BC76" s="76" t="str">
        <f>IF(('[1]Drawer Front Profiles'!$D76-0)&gt;=0,"Look B,C,D,F &amp; G","No")</f>
        <v>Look B,C,D,F &amp; G</v>
      </c>
      <c r="BD76" s="76" t="str">
        <f>IF(('[1]Drawer Front Profiles'!$D76-21.81250146)&gt;=0,"Look B,C,D,F &amp; G","No")</f>
        <v>No</v>
      </c>
      <c r="BE76" s="76" t="str">
        <f>IF(('[1]Drawer Front Profiles'!$D76-9.1352216)&gt;=0,"Look B,C,D,F &amp; G","No")</f>
        <v>No</v>
      </c>
      <c r="BF76" s="76" t="str">
        <f>IF(('[1]Drawer Front Profiles'!$D76-9.1352216)&gt;=0,"Look B,C,D,F &amp; G","No")</f>
        <v>No</v>
      </c>
      <c r="BG76" s="76" t="str">
        <f>IF(('[1]Drawer Front Profiles'!$D76-21.81250292)&gt;=0,"Look B,C,D,F &amp; G","No")</f>
        <v>No</v>
      </c>
      <c r="BH76" s="76" t="str">
        <f>IF(('[1]Drawer Front Profiles'!$D76-21.81252021)&gt;=0,"Look B,C,D,F &amp; G","No")</f>
        <v>No</v>
      </c>
      <c r="BI76" s="76" t="str">
        <f>IF(('[1]Drawer Front Profiles'!$D76-7.525)&gt;=0,"Look B,C,D,F &amp; G","No")</f>
        <v>No</v>
      </c>
    </row>
    <row r="77" spans="1:61" ht="16.5" thickBot="1" x14ac:dyDescent="0.3">
      <c r="A77" s="127" t="str">
        <f>IF('[1]Drawer Front Profiles'!$A77&lt;&gt;"",'[1]Drawer Front Profiles'!$A77,"")</f>
        <v>251RP</v>
      </c>
      <c r="B77" s="127" t="str">
        <f>IF('[1]Drawer Front Profiles'!$B77&lt;&gt;"",'[1]Drawer Front Profiles'!$B77,"")</f>
        <v>325-25RP</v>
      </c>
      <c r="C77" s="128" t="str">
        <f>IF(('[1]Drawer Front Profiles'!$D77-0)&gt;=0,"Look B,C,D,F &amp; G","No")</f>
        <v>Look B,C,D,F &amp; G</v>
      </c>
      <c r="D77" s="129" t="str">
        <f>IF(('[1]Drawer Front Profiles'!$D77-0)&gt;=0,"Look B,C,D,F &amp; G","No")</f>
        <v>Look B,C,D,F &amp; G</v>
      </c>
      <c r="E77" s="129" t="str">
        <f>IF(('[1]Drawer Front Profiles'!$D77-2.6439654)&gt;=0,"Look B,C,D,F &amp; G","No")</f>
        <v>Look B,C,D,F &amp; G</v>
      </c>
      <c r="F77" s="129" t="str">
        <f>IF(('[1]Drawer Front Profiles'!$D77-6.5903696)&gt;=0,"Look B,C,D,F &amp; G","No")</f>
        <v>Look B,C,D,F &amp; G</v>
      </c>
      <c r="G77" s="129" t="str">
        <f>IF(('[1]Drawer Front Profiles'!$D77-15.46250146)&gt;=0,"Look C,D &amp; G","No")</f>
        <v>No</v>
      </c>
      <c r="H77" s="129" t="str">
        <f>IF(('[1]Drawer Front Profiles'!$D77-9.34404481)&gt;=0,"Look B,C,D &amp; G","No")</f>
        <v>No</v>
      </c>
      <c r="I77" s="129" t="str">
        <f>IF(('[1]Drawer Front Profiles'!$D77-0)&gt;=0,"Look B,C,D,F &amp; G","No")</f>
        <v>Look B,C,D,F &amp; G</v>
      </c>
      <c r="J77" s="129" t="str">
        <f>IF(('[1]Drawer Front Profiles'!$D77-1.99442068)&gt;=0,"Look B,C,D,F &amp; G","No")</f>
        <v>Look B,C,D,F &amp; G</v>
      </c>
      <c r="K77" s="129" t="str">
        <f>IF(('[1]Drawer Front Profiles'!$D77-15.75471398)&gt;=0,"Look C,D &amp; G","No")</f>
        <v>No</v>
      </c>
      <c r="L77" s="129" t="str">
        <f>IF(('[1]Drawer Front Profiles'!$D77-14.02090435)&gt;=0,"Look C,D &amp; G","No")</f>
        <v>No</v>
      </c>
      <c r="M77" s="129" t="str">
        <f>IF(('[1]Drawer Front Profiles'!$D77-18.41250064)&gt;=0,"Look C,D &amp; G","No")</f>
        <v>No</v>
      </c>
      <c r="N77" s="129" t="str">
        <f>IF(('[1]Drawer Front Profiles'!$D77-0)&gt;=0,"Look B,C,D &amp; G","No")</f>
        <v>Look B,C,D &amp; G</v>
      </c>
      <c r="O77" s="129" t="str">
        <f>IF(('[1]Drawer Front Profiles'!$D77-3.04396498)&gt;=0,"Look B,C,D &amp; G","No")</f>
        <v>Look B,C,D &amp; G</v>
      </c>
      <c r="P77" s="129" t="str">
        <f>IF(('[1]Drawer Front Profiles'!$D77-18.64135815)&gt;=0,"Look C,D &amp; G","No")</f>
        <v>No</v>
      </c>
      <c r="Q77" s="129" t="str">
        <f>IF(('[1]Drawer Front Profiles'!$D77-16.84645805)&gt;=0,"Look C,D &amp; G","No")</f>
        <v>No</v>
      </c>
      <c r="R77" s="130" t="str">
        <f>IF(('[1]Drawer Front Profiles'!$D77-15.46250146)&gt;=0,"Look B,C,D &amp; G","No")</f>
        <v>No</v>
      </c>
      <c r="S77" s="129" t="str">
        <f>IF(('[1]Drawer Front Profiles'!$D77-27.94954481)&gt;=0,"Look C,D &amp; G","No")</f>
        <v>No</v>
      </c>
      <c r="T77" s="129" t="str">
        <f>IF(('[1]Drawer Front Profiles'!$D77-18.64404399)&gt;=0,"Look C,D &amp; G","No")</f>
        <v>No</v>
      </c>
      <c r="U77" s="130" t="str">
        <f>IF(('[1]Drawer Front Profiles'!$D77-0)&gt;=0,"Look B,C,D &amp; G","No")</f>
        <v>Look B,C,D &amp; G</v>
      </c>
      <c r="V77" s="130" t="str">
        <f>IF(('[1]Drawer Front Profiles'!$D77-8.58589172)&gt;=0,"Look B,C,D &amp; G","No")</f>
        <v>Look B,C,D &amp; G</v>
      </c>
      <c r="W77" s="129" t="str">
        <f>IF(('[1]Drawer Front Profiles'!$D77-0)&gt;=0,"Look B,C,D,F &amp; G","No")</f>
        <v>Look B,C,D,F &amp; G</v>
      </c>
      <c r="X77" s="129" t="str">
        <f>IF(('[1]Drawer Front Profiles'!$D77-2.64403281)&gt;=0,"Look C,D &amp; G","No")</f>
        <v>Look C,D &amp; G</v>
      </c>
      <c r="Y77" s="130" t="str">
        <f>IF(('[1]Drawer Front Profiles'!$D77-9.07032804)&gt;=0,"Look C,D &amp; G","No")</f>
        <v>Look C,D &amp; G</v>
      </c>
      <c r="Z77" s="130" t="str">
        <f>IF(('[1]Drawer Front Profiles'!$D77-15.46250146)&gt;=0,"Look C,D &amp; G","No")</f>
        <v>No</v>
      </c>
      <c r="AA77" s="130" t="str">
        <f>IF(('[1]Drawer Front Profiles'!$D77-15.69403715)&gt;=0,"Look B,C,D &amp; G","No")</f>
        <v>No</v>
      </c>
      <c r="AB77" s="130" t="str">
        <f>IF(('[1]Drawer Front Profiles'!$D77-9.07032804)&gt;=0,"Look B,C,D,F &amp; G","No")</f>
        <v>Look B,C,D,F &amp; G</v>
      </c>
      <c r="AC77" s="129" t="str">
        <f>IF(('[1]Drawer Front Profiles'!$D77-14.02090435)&gt;=0,"Look B,C,D &amp; G","No")</f>
        <v>No</v>
      </c>
      <c r="AD77" s="131" t="str">
        <f>IF(('[1]Drawer Front Profiles'!$D77-0)&gt;=0,"Look B,C,D,F &amp; G","No")</f>
        <v>Look B,C,D,F &amp; G</v>
      </c>
      <c r="AE77" s="129" t="str">
        <f>IF(('[1]Drawer Front Profiles'!$D77-6.35954126)&gt;=0,"Look B,C,D &amp; G","No")</f>
        <v>Look B,C,D &amp; G</v>
      </c>
      <c r="AF77" s="131" t="str">
        <f>IF(('[1]Drawer Front Profiles'!$D77-19.68205639)&gt;=0,"Look B,C,D,F &amp; G","No")</f>
        <v>No</v>
      </c>
      <c r="AG77" s="131" t="str">
        <f>IF(('[1]Drawer Front Profiles'!$D77-15.69404481)&gt;=0,"Look B,C,D,F &amp; G","No")</f>
        <v>No</v>
      </c>
      <c r="AH77" s="131" t="str">
        <f>IF(('[1]Drawer Front Profiles'!$D77-0)&gt;=0,"Look B,C,D,F &amp; G","No")</f>
        <v>Look B,C,D,F &amp; G</v>
      </c>
      <c r="AI77" s="131" t="str">
        <f>IF(('[1]Drawer Front Profiles'!$D77-18.63750146)&gt;=0,"Look B,C,D,F &amp; G","No")</f>
        <v>No</v>
      </c>
      <c r="AJ77" s="131" t="str">
        <f>IF(('[1]Drawer Front Profiles'!$D77-7.75654335)&gt;=0,"Look B,C,D,F &amp; G","No")</f>
        <v>Look B,C,D,F &amp; G</v>
      </c>
      <c r="AK77" s="131" t="str">
        <f>IF(('[1]Drawer Front Profiles'!$D77-12.2875)&gt;=0,"Look B,C,D,F &amp; G","No")</f>
        <v>No</v>
      </c>
      <c r="AL77" s="131" t="str">
        <f>IF(('[1]Drawer Front Profiles'!$D77-2.64403281)&gt;=0,"Look B,C,D,F &amp; G","No")</f>
        <v>Look B,C,D,F &amp; G</v>
      </c>
      <c r="AM77" s="131" t="str">
        <f>IF(('[1]Drawer Front Profiles'!$D77-0)&gt;=0,"Look B,C,D,F &amp; G","No")</f>
        <v>Look B,C,D,F &amp; G</v>
      </c>
      <c r="AN77" s="131" t="str">
        <f>IF(('[1]Drawer Front Profiles'!$D77-0)&gt;=0,"Look B,C,D,F &amp; G","No")</f>
        <v>Look B,C,D,F &amp; G</v>
      </c>
      <c r="AO77" s="131" t="str">
        <f>IF(('[1]Drawer Front Profiles'!$D77-2.64403281)&gt;=0,"Look B,C,D,F &amp; G","No")</f>
        <v>Look B,C,D,F &amp; G</v>
      </c>
      <c r="AP77" s="131" t="str">
        <f>IF(('[1]Drawer Front Profiles'!$D77-6.5903696)&gt;=0,"Look B,C,D,F &amp; G","No")</f>
        <v>Look B,C,D,F &amp; G</v>
      </c>
      <c r="AQ77" s="131" t="str">
        <f>IF(('[1]Drawer Front Profiles'!$D77-0)&gt;=0,"Look B,C,D,F &amp; G","No")</f>
        <v>Look B,C,D,F &amp; G</v>
      </c>
      <c r="AR77" s="131" t="str">
        <f>IF(('[1]Drawer Front Profiles'!$D77-1.99442068)&gt;=0,"Look B,C,D,F &amp; G","No")</f>
        <v>Look B,C,D,F &amp; G</v>
      </c>
      <c r="AS77" s="131" t="str">
        <f>IF(('[1]Drawer Front Profiles'!$D77-0)&gt;=0,"Look B,C,D,F &amp; G","No")</f>
        <v>Look B,C,D,F &amp; G</v>
      </c>
      <c r="AT77" s="131" t="str">
        <f>IF(('[1]Drawer Front Profiles'!$D77-9.07032804)&gt;=0,"Look B,C,D,F &amp; G","No")</f>
        <v>Look B,C,D,F &amp; G</v>
      </c>
      <c r="AU77" s="131" t="str">
        <f>IF(('[1]Drawer Front Profiles'!$D77-0)&gt;=0,"Look B,C,D,F &amp; G","No")</f>
        <v>Look B,C,D,F &amp; G</v>
      </c>
      <c r="AV77" s="131" t="str">
        <f>IF(('[1]Drawer Front Profiles'!$D77-0)&gt;=0,"Look B,C,D,F &amp; G","No")</f>
        <v>Look B,C,D,F &amp; G</v>
      </c>
      <c r="AW77" s="131" t="str">
        <f>IF(('[1]Drawer Front Profiles'!$D77-18.86904481)&gt;=0,"Look B,C,D,F &amp; G","No")</f>
        <v>No</v>
      </c>
      <c r="AX77" s="131" t="str">
        <f>IF(('[1]Drawer Front Profiles'!$D77-7.75654335)&gt;=0,"Look B,C,D,F &amp; G","No")</f>
        <v>Look B,C,D,F &amp; G</v>
      </c>
      <c r="AY77" s="131" t="str">
        <f>IF(('[1]Drawer Front Profiles'!$D77-17.28154481)&gt;=0,"Look B,C,D,F &amp; G","No")</f>
        <v>No</v>
      </c>
      <c r="AZ77" s="131" t="str">
        <f>IF(('[1]Drawer Front Profiles'!$D77-18.6375)&gt;=0,"Look B,C,D,F &amp; G","No")</f>
        <v>No</v>
      </c>
      <c r="BA77" s="131" t="str">
        <f>IF(('[1]Drawer Front Profiles'!$D77-9.34404)&gt;=0,"Look B,C,D,F &amp; G","No")</f>
        <v>No</v>
      </c>
      <c r="BB77" s="131" t="str">
        <f>IF(('[1]Drawer Front Profiles'!$D77-28.1625)&gt;=0,"Look B,C,D,F &amp; G","No")</f>
        <v>No</v>
      </c>
      <c r="BC77" s="131" t="str">
        <f>IF(('[1]Drawer Front Profiles'!$D77-0)&gt;=0,"Look B,C,D,F &amp; G","No")</f>
        <v>Look B,C,D,F &amp; G</v>
      </c>
      <c r="BD77" s="131" t="str">
        <f>IF(('[1]Drawer Front Profiles'!$D77-21.81250146)&gt;=0,"Look B,C,D,F &amp; G","No")</f>
        <v>No</v>
      </c>
      <c r="BE77" s="131" t="str">
        <f>IF(('[1]Drawer Front Profiles'!$D77-9.1352216)&gt;=0,"Look B,C,D,F &amp; G","No")</f>
        <v>Look B,C,D,F &amp; G</v>
      </c>
      <c r="BF77" s="131" t="str">
        <f>IF(('[1]Drawer Front Profiles'!$D77-9.1352216)&gt;=0,"Look B,C,D,F &amp; G","No")</f>
        <v>Look B,C,D,F &amp; G</v>
      </c>
      <c r="BG77" s="131" t="str">
        <f>IF(('[1]Drawer Front Profiles'!$D77-21.81250292)&gt;=0,"Look B,C,D,F &amp; G","No")</f>
        <v>No</v>
      </c>
      <c r="BH77" s="131" t="str">
        <f>IF(('[1]Drawer Front Profiles'!$D77-21.81252021)&gt;=0,"Look B,C,D,F &amp; G","No")</f>
        <v>No</v>
      </c>
      <c r="BI77" s="131" t="str">
        <f>IF(('[1]Drawer Front Profiles'!$D77-7.525)&gt;=0,"Look B,C,D,F &amp; G","No")</f>
        <v>Look B,C,D,F &amp; G</v>
      </c>
    </row>
    <row r="78" spans="1:61" ht="16.5" thickBot="1" x14ac:dyDescent="0.3">
      <c r="A78" s="127" t="str">
        <f>IF('[1]Drawer Front Profiles'!$A78&lt;&gt;"",'[1]Drawer Front Profiles'!$A78,"")</f>
        <v>254RP</v>
      </c>
      <c r="B78" s="127" t="str">
        <f>IF('[1]Drawer Front Profiles'!$B78&lt;&gt;"",'[1]Drawer Front Profiles'!$B78,"")</f>
        <v>326-19RP</v>
      </c>
      <c r="C78" s="128" t="str">
        <f>IF(('[1]Drawer Front Profiles'!$D78-0)&gt;=0,"Look B,C,D,F &amp; G","No")</f>
        <v>Look B,C,D,F &amp; G</v>
      </c>
      <c r="D78" s="129" t="str">
        <f>IF(('[1]Drawer Front Profiles'!$D78-0)&gt;=0,"Look B,C,D,F &amp; G","No")</f>
        <v>Look B,C,D,F &amp; G</v>
      </c>
      <c r="E78" s="129" t="str">
        <f>IF(('[1]Drawer Front Profiles'!$D78-2.6439654)&gt;=0,"Look B,C,D,F &amp; G","No")</f>
        <v>Look B,C,D,F &amp; G</v>
      </c>
      <c r="F78" s="129" t="str">
        <f>IF(('[1]Drawer Front Profiles'!$D78-6.5903696)&gt;=0,"Look B,C,D,F &amp; G","No")</f>
        <v>Look B,C,D,F &amp; G</v>
      </c>
      <c r="G78" s="129" t="str">
        <f>IF(('[1]Drawer Front Profiles'!$D78-15.46250146)&gt;=0,"Look C,D &amp; G","No")</f>
        <v>No</v>
      </c>
      <c r="H78" s="129" t="str">
        <f>IF(('[1]Drawer Front Profiles'!$D78-9.34404481)&gt;=0,"Look B,C,D &amp; G","No")</f>
        <v>No</v>
      </c>
      <c r="I78" s="129" t="str">
        <f>IF(('[1]Drawer Front Profiles'!$D78-0)&gt;=0,"Look B,C,D,F &amp; G","No")</f>
        <v>Look B,C,D,F &amp; G</v>
      </c>
      <c r="J78" s="129" t="str">
        <f>IF(('[1]Drawer Front Profiles'!$D78-1.99442068)&gt;=0,"Look B,C,D,F &amp; G","No")</f>
        <v>Look B,C,D,F &amp; G</v>
      </c>
      <c r="K78" s="129" t="str">
        <f>IF(('[1]Drawer Front Profiles'!$D78-15.75471398)&gt;=0,"Look C,D &amp; G","No")</f>
        <v>No</v>
      </c>
      <c r="L78" s="129" t="str">
        <f>IF(('[1]Drawer Front Profiles'!$D78-14.02090435)&gt;=0,"Look C,D &amp; G","No")</f>
        <v>No</v>
      </c>
      <c r="M78" s="129" t="str">
        <f>IF(('[1]Drawer Front Profiles'!$D78-18.41250064)&gt;=0,"Look C,D &amp; G","No")</f>
        <v>No</v>
      </c>
      <c r="N78" s="129" t="str">
        <f>IF(('[1]Drawer Front Profiles'!$D78-0)&gt;=0,"Look B,C,D &amp; G","No")</f>
        <v>Look B,C,D &amp; G</v>
      </c>
      <c r="O78" s="129" t="str">
        <f>IF(('[1]Drawer Front Profiles'!$D78-3.04396498)&gt;=0,"Look B,C,D &amp; G","No")</f>
        <v>Look B,C,D &amp; G</v>
      </c>
      <c r="P78" s="129" t="str">
        <f>IF(('[1]Drawer Front Profiles'!$D78-18.64135815)&gt;=0,"Look C,D &amp; G","No")</f>
        <v>No</v>
      </c>
      <c r="Q78" s="129" t="str">
        <f>IF(('[1]Drawer Front Profiles'!$D78-16.84645805)&gt;=0,"Look C,D &amp; G","No")</f>
        <v>No</v>
      </c>
      <c r="R78" s="130" t="str">
        <f>IF(('[1]Drawer Front Profiles'!$D78-15.46250146)&gt;=0,"Look B,C,D &amp; G","No")</f>
        <v>No</v>
      </c>
      <c r="S78" s="129" t="str">
        <f>IF(('[1]Drawer Front Profiles'!$D78-27.94954481)&gt;=0,"Look C,D &amp; G","No")</f>
        <v>No</v>
      </c>
      <c r="T78" s="129" t="str">
        <f>IF(('[1]Drawer Front Profiles'!$D78-18.64404399)&gt;=0,"Look C,D &amp; G","No")</f>
        <v>No</v>
      </c>
      <c r="U78" s="130" t="str">
        <f>IF(('[1]Drawer Front Profiles'!$D78-0)&gt;=0,"Look B,C,D &amp; G","No")</f>
        <v>Look B,C,D &amp; G</v>
      </c>
      <c r="V78" s="130" t="str">
        <f>IF(('[1]Drawer Front Profiles'!$D78-8.58589172)&gt;=0,"Look B,C,D &amp; G","No")</f>
        <v>No</v>
      </c>
      <c r="W78" s="129" t="str">
        <f>IF(('[1]Drawer Front Profiles'!$D78-0)&gt;=0,"Look B,C,D,F &amp; G","No")</f>
        <v>Look B,C,D,F &amp; G</v>
      </c>
      <c r="X78" s="129" t="str">
        <f>IF(('[1]Drawer Front Profiles'!$D78-2.64403281)&gt;=0,"Look C,D &amp; G","No")</f>
        <v>Look C,D &amp; G</v>
      </c>
      <c r="Y78" s="130" t="str">
        <f>IF(('[1]Drawer Front Profiles'!$D78-9.07032804)&gt;=0,"Look C,D &amp; G","No")</f>
        <v>No</v>
      </c>
      <c r="Z78" s="130" t="str">
        <f>IF(('[1]Drawer Front Profiles'!$D78-15.46250146)&gt;=0,"Look C,D &amp; G","No")</f>
        <v>No</v>
      </c>
      <c r="AA78" s="130" t="str">
        <f>IF(('[1]Drawer Front Profiles'!$D78-15.69403715)&gt;=0,"Look B,C,D &amp; G","No")</f>
        <v>No</v>
      </c>
      <c r="AB78" s="130" t="str">
        <f>IF(('[1]Drawer Front Profiles'!$D78-9.07032804)&gt;=0,"Look B,C,D,F &amp; G","No")</f>
        <v>No</v>
      </c>
      <c r="AC78" s="129" t="str">
        <f>IF(('[1]Drawer Front Profiles'!$D78-14.02090435)&gt;=0,"Look B,C,D &amp; G","No")</f>
        <v>No</v>
      </c>
      <c r="AD78" s="131" t="str">
        <f>IF(('[1]Drawer Front Profiles'!$D78-0)&gt;=0,"Look B,C,D,F &amp; G","No")</f>
        <v>Look B,C,D,F &amp; G</v>
      </c>
      <c r="AE78" s="129" t="str">
        <f>IF(('[1]Drawer Front Profiles'!$D78-6.35954126)&gt;=0,"Look B,C,D &amp; G","No")</f>
        <v>Look B,C,D &amp; G</v>
      </c>
      <c r="AF78" s="131" t="str">
        <f>IF(('[1]Drawer Front Profiles'!$D78-19.68205639)&gt;=0,"Look B,C,D,F &amp; G","No")</f>
        <v>No</v>
      </c>
      <c r="AG78" s="131" t="str">
        <f>IF(('[1]Drawer Front Profiles'!$D78-15.69404481)&gt;=0,"Look B,C,D,F &amp; G","No")</f>
        <v>No</v>
      </c>
      <c r="AH78" s="131" t="str">
        <f>IF(('[1]Drawer Front Profiles'!$D78-0)&gt;=0,"Look B,C,D,F &amp; G","No")</f>
        <v>Look B,C,D,F &amp; G</v>
      </c>
      <c r="AI78" s="131" t="str">
        <f>IF(('[1]Drawer Front Profiles'!$D78-18.63750146)&gt;=0,"Look B,C,D,F &amp; G","No")</f>
        <v>No</v>
      </c>
      <c r="AJ78" s="131" t="str">
        <f>IF(('[1]Drawer Front Profiles'!$D78-7.75654335)&gt;=0,"Look B,C,D,F &amp; G","No")</f>
        <v>No</v>
      </c>
      <c r="AK78" s="131" t="str">
        <f>IF(('[1]Drawer Front Profiles'!$D78-12.2875)&gt;=0,"Look B,C,D,F &amp; G","No")</f>
        <v>No</v>
      </c>
      <c r="AL78" s="131" t="str">
        <f>IF(('[1]Drawer Front Profiles'!$D78-2.64403281)&gt;=0,"Look B,C,D,F &amp; G","No")</f>
        <v>Look B,C,D,F &amp; G</v>
      </c>
      <c r="AM78" s="131" t="str">
        <f>IF(('[1]Drawer Front Profiles'!$D78-0)&gt;=0,"Look B,C,D,F &amp; G","No")</f>
        <v>Look B,C,D,F &amp; G</v>
      </c>
      <c r="AN78" s="131" t="str">
        <f>IF(('[1]Drawer Front Profiles'!$D78-0)&gt;=0,"Look B,C,D,F &amp; G","No")</f>
        <v>Look B,C,D,F &amp; G</v>
      </c>
      <c r="AO78" s="131" t="str">
        <f>IF(('[1]Drawer Front Profiles'!$D78-2.64403281)&gt;=0,"Look B,C,D,F &amp; G","No")</f>
        <v>Look B,C,D,F &amp; G</v>
      </c>
      <c r="AP78" s="131" t="str">
        <f>IF(('[1]Drawer Front Profiles'!$D78-6.5903696)&gt;=0,"Look B,C,D,F &amp; G","No")</f>
        <v>Look B,C,D,F &amp; G</v>
      </c>
      <c r="AQ78" s="131" t="str">
        <f>IF(('[1]Drawer Front Profiles'!$D78-0)&gt;=0,"Look B,C,D,F &amp; G","No")</f>
        <v>Look B,C,D,F &amp; G</v>
      </c>
      <c r="AR78" s="131" t="str">
        <f>IF(('[1]Drawer Front Profiles'!$D78-1.99442068)&gt;=0,"Look B,C,D,F &amp; G","No")</f>
        <v>Look B,C,D,F &amp; G</v>
      </c>
      <c r="AS78" s="131" t="str">
        <f>IF(('[1]Drawer Front Profiles'!$D78-0)&gt;=0,"Look B,C,D,F &amp; G","No")</f>
        <v>Look B,C,D,F &amp; G</v>
      </c>
      <c r="AT78" s="131" t="str">
        <f>IF(('[1]Drawer Front Profiles'!$D78-9.07032804)&gt;=0,"Look B,C,D,F &amp; G","No")</f>
        <v>No</v>
      </c>
      <c r="AU78" s="131" t="str">
        <f>IF(('[1]Drawer Front Profiles'!$D78-0)&gt;=0,"Look B,C,D,F &amp; G","No")</f>
        <v>Look B,C,D,F &amp; G</v>
      </c>
      <c r="AV78" s="131" t="str">
        <f>IF(('[1]Drawer Front Profiles'!$D78-0)&gt;=0,"Look B,C,D,F &amp; G","No")</f>
        <v>Look B,C,D,F &amp; G</v>
      </c>
      <c r="AW78" s="131" t="str">
        <f>IF(('[1]Drawer Front Profiles'!$D78-18.86904481)&gt;=0,"Look B,C,D,F &amp; G","No")</f>
        <v>No</v>
      </c>
      <c r="AX78" s="131" t="str">
        <f>IF(('[1]Drawer Front Profiles'!$D78-7.75654335)&gt;=0,"Look B,C,D,F &amp; G","No")</f>
        <v>No</v>
      </c>
      <c r="AY78" s="131" t="str">
        <f>IF(('[1]Drawer Front Profiles'!$D78-17.28154481)&gt;=0,"Look B,C,D,F &amp; G","No")</f>
        <v>No</v>
      </c>
      <c r="AZ78" s="131" t="str">
        <f>IF(('[1]Drawer Front Profiles'!$D78-18.6375)&gt;=0,"Look B,C,D,F &amp; G","No")</f>
        <v>No</v>
      </c>
      <c r="BA78" s="131" t="str">
        <f>IF(('[1]Drawer Front Profiles'!$D78-9.34404)&gt;=0,"Look B,C,D,F &amp; G","No")</f>
        <v>No</v>
      </c>
      <c r="BB78" s="131" t="str">
        <f>IF(('[1]Drawer Front Profiles'!$D78-28.1625)&gt;=0,"Look B,C,D,F &amp; G","No")</f>
        <v>No</v>
      </c>
      <c r="BC78" s="131" t="str">
        <f>IF(('[1]Drawer Front Profiles'!$D78-0)&gt;=0,"Look B,C,D,F &amp; G","No")</f>
        <v>Look B,C,D,F &amp; G</v>
      </c>
      <c r="BD78" s="131" t="str">
        <f>IF(('[1]Drawer Front Profiles'!$D78-21.81250146)&gt;=0,"Look B,C,D,F &amp; G","No")</f>
        <v>No</v>
      </c>
      <c r="BE78" s="131" t="str">
        <f>IF(('[1]Drawer Front Profiles'!$D78-9.1352216)&gt;=0,"Look B,C,D,F &amp; G","No")</f>
        <v>No</v>
      </c>
      <c r="BF78" s="131" t="str">
        <f>IF(('[1]Drawer Front Profiles'!$D78-9.1352216)&gt;=0,"Look B,C,D,F &amp; G","No")</f>
        <v>No</v>
      </c>
      <c r="BG78" s="131" t="str">
        <f>IF(('[1]Drawer Front Profiles'!$D78-21.81250292)&gt;=0,"Look B,C,D,F &amp; G","No")</f>
        <v>No</v>
      </c>
      <c r="BH78" s="131" t="str">
        <f>IF(('[1]Drawer Front Profiles'!$D78-21.81252021)&gt;=0,"Look B,C,D,F &amp; G","No")</f>
        <v>No</v>
      </c>
      <c r="BI78" s="131" t="str">
        <f>IF(('[1]Drawer Front Profiles'!$D78-7.525)&gt;=0,"Look B,C,D,F &amp; G","No")</f>
        <v>No</v>
      </c>
    </row>
    <row r="79" spans="1:61" ht="16.5" thickBot="1" x14ac:dyDescent="0.3">
      <c r="A79" s="14" t="str">
        <f>IF('[1]Drawer Front Profiles'!$A79&lt;&gt;"",'[1]Drawer Front Profiles'!$A79,"")</f>
        <v>253RP</v>
      </c>
      <c r="B79" s="14" t="str">
        <f>IF('[1]Drawer Front Profiles'!$B79&lt;&gt;"",'[1]Drawer Front Profiles'!$B79,"")</f>
        <v>326-25RP</v>
      </c>
      <c r="C79" s="73" t="str">
        <f>IF(('[1]Drawer Front Profiles'!$D79-0)&gt;=0,"Look B,C,D,F &amp; G","No")</f>
        <v>Look B,C,D,F &amp; G</v>
      </c>
      <c r="D79" s="74" t="str">
        <f>IF(('[1]Drawer Front Profiles'!$D79-0)&gt;=0,"Look B,C,D,F &amp; G","No")</f>
        <v>Look B,C,D,F &amp; G</v>
      </c>
      <c r="E79" s="74" t="str">
        <f>IF(('[1]Drawer Front Profiles'!$D79-2.6439654)&gt;=0,"Look B,C,D,F &amp; G","No")</f>
        <v>Look B,C,D,F &amp; G</v>
      </c>
      <c r="F79" s="74" t="str">
        <f>IF(('[1]Drawer Front Profiles'!$D79-6.5903696)&gt;=0,"Look B,C,D,F &amp; G","No")</f>
        <v>Look B,C,D,F &amp; G</v>
      </c>
      <c r="G79" s="74" t="str">
        <f>IF(('[1]Drawer Front Profiles'!$D79-15.46250146)&gt;=0,"Look C,D &amp; G","No")</f>
        <v>No</v>
      </c>
      <c r="H79" s="74" t="str">
        <f>IF(('[1]Drawer Front Profiles'!$D79-9.34404481)&gt;=0,"Look B,C,D &amp; G","No")</f>
        <v>Look B,C,D &amp; G</v>
      </c>
      <c r="I79" s="74" t="str">
        <f>IF(('[1]Drawer Front Profiles'!$D79-0)&gt;=0,"Look B,C,D,F &amp; G","No")</f>
        <v>Look B,C,D,F &amp; G</v>
      </c>
      <c r="J79" s="74" t="str">
        <f>IF(('[1]Drawer Front Profiles'!$D79-1.99442068)&gt;=0,"Look B,C,D,F &amp; G","No")</f>
        <v>Look B,C,D,F &amp; G</v>
      </c>
      <c r="K79" s="74" t="str">
        <f>IF(('[1]Drawer Front Profiles'!$D79-15.75471398)&gt;=0,"Look C,D &amp; G","No")</f>
        <v>No</v>
      </c>
      <c r="L79" s="74" t="str">
        <f>IF(('[1]Drawer Front Profiles'!$D79-14.02090435)&gt;=0,"Look C,D &amp; G","No")</f>
        <v>No</v>
      </c>
      <c r="M79" s="74" t="str">
        <f>IF(('[1]Drawer Front Profiles'!$D79-18.41250064)&gt;=0,"Look C,D &amp; G","No")</f>
        <v>No</v>
      </c>
      <c r="N79" s="74" t="str">
        <f>IF(('[1]Drawer Front Profiles'!$D79-0)&gt;=0,"Look B,C,D &amp; G","No")</f>
        <v>Look B,C,D &amp; G</v>
      </c>
      <c r="O79" s="74" t="str">
        <f>IF(('[1]Drawer Front Profiles'!$D79-3.04396498)&gt;=0,"Look B,C,D &amp; G","No")</f>
        <v>Look B,C,D &amp; G</v>
      </c>
      <c r="P79" s="74" t="str">
        <f>IF(('[1]Drawer Front Profiles'!$D79-18.64135815)&gt;=0,"Look C,D &amp; G","No")</f>
        <v>No</v>
      </c>
      <c r="Q79" s="74" t="str">
        <f>IF(('[1]Drawer Front Profiles'!$D79-16.84645805)&gt;=0,"Look C,D &amp; G","No")</f>
        <v>No</v>
      </c>
      <c r="R79" s="75" t="str">
        <f>IF(('[1]Drawer Front Profiles'!$D79-15.46250146)&gt;=0,"Look B,C,D &amp; G","No")</f>
        <v>No</v>
      </c>
      <c r="S79" s="74" t="str">
        <f>IF(('[1]Drawer Front Profiles'!$D79-27.94954481)&gt;=0,"Look C,D &amp; G","No")</f>
        <v>No</v>
      </c>
      <c r="T79" s="74" t="str">
        <f>IF(('[1]Drawer Front Profiles'!$D79-18.64404399)&gt;=0,"Look C,D &amp; G","No")</f>
        <v>No</v>
      </c>
      <c r="U79" s="75" t="str">
        <f>IF(('[1]Drawer Front Profiles'!$D79-0)&gt;=0,"Look B,C,D &amp; G","No")</f>
        <v>Look B,C,D &amp; G</v>
      </c>
      <c r="V79" s="75" t="str">
        <f>IF(('[1]Drawer Front Profiles'!$D79-8.58589172)&gt;=0,"Look B,C,D &amp; G","No")</f>
        <v>Look B,C,D &amp; G</v>
      </c>
      <c r="W79" s="74" t="str">
        <f>IF(('[1]Drawer Front Profiles'!$D79-0)&gt;=0,"Look B,C,D,F &amp; G","No")</f>
        <v>Look B,C,D,F &amp; G</v>
      </c>
      <c r="X79" s="74" t="str">
        <f>IF(('[1]Drawer Front Profiles'!$D79-2.64403281)&gt;=0,"Look C,D &amp; G","No")</f>
        <v>Look C,D &amp; G</v>
      </c>
      <c r="Y79" s="75" t="str">
        <f>IF(('[1]Drawer Front Profiles'!$D79-9.07032804)&gt;=0,"Look C,D &amp; G","No")</f>
        <v>Look C,D &amp; G</v>
      </c>
      <c r="Z79" s="75" t="str">
        <f>IF(('[1]Drawer Front Profiles'!$D79-15.46250146)&gt;=0,"Look C,D &amp; G","No")</f>
        <v>No</v>
      </c>
      <c r="AA79" s="75" t="str">
        <f>IF(('[1]Drawer Front Profiles'!$D79-15.69403715)&gt;=0,"Look B,C,D &amp; G","No")</f>
        <v>No</v>
      </c>
      <c r="AB79" s="75" t="str">
        <f>IF(('[1]Drawer Front Profiles'!$D79-9.07032804)&gt;=0,"Look B,C,D,F &amp; G","No")</f>
        <v>Look B,C,D,F &amp; G</v>
      </c>
      <c r="AC79" s="74" t="str">
        <f>IF(('[1]Drawer Front Profiles'!$D79-14.02090435)&gt;=0,"Look B,C,D &amp; G","No")</f>
        <v>No</v>
      </c>
      <c r="AD79" s="76" t="str">
        <f>IF(('[1]Drawer Front Profiles'!$D79-0)&gt;=0,"Look B,C,D,F &amp; G","No")</f>
        <v>Look B,C,D,F &amp; G</v>
      </c>
      <c r="AE79" s="74" t="str">
        <f>IF(('[1]Drawer Front Profiles'!$D79-6.35954126)&gt;=0,"Look B,C,D &amp; G","No")</f>
        <v>Look B,C,D &amp; G</v>
      </c>
      <c r="AF79" s="76" t="str">
        <f>IF(('[1]Drawer Front Profiles'!$D79-19.68205639)&gt;=0,"Look B,C,D,F &amp; G","No")</f>
        <v>No</v>
      </c>
      <c r="AG79" s="76" t="str">
        <f>IF(('[1]Drawer Front Profiles'!$D79-15.69404481)&gt;=0,"Look B,C,D,F &amp; G","No")</f>
        <v>No</v>
      </c>
      <c r="AH79" s="76" t="str">
        <f>IF(('[1]Drawer Front Profiles'!$D79-0)&gt;=0,"Look B,C,D,F &amp; G","No")</f>
        <v>Look B,C,D,F &amp; G</v>
      </c>
      <c r="AI79" s="76" t="str">
        <f>IF(('[1]Drawer Front Profiles'!$D79-18.63750146)&gt;=0,"Look B,C,D,F &amp; G","No")</f>
        <v>No</v>
      </c>
      <c r="AJ79" s="76" t="str">
        <f>IF(('[1]Drawer Front Profiles'!$D79-7.75654335)&gt;=0,"Look B,C,D,F &amp; G","No")</f>
        <v>Look B,C,D,F &amp; G</v>
      </c>
      <c r="AK79" s="76" t="str">
        <f>IF(('[1]Drawer Front Profiles'!$D79-12.2875)&gt;=0,"Look B,C,D,F &amp; G","No")</f>
        <v>Look B,C,D,F &amp; G</v>
      </c>
      <c r="AL79" s="76" t="str">
        <f>IF(('[1]Drawer Front Profiles'!$D79-2.64403281)&gt;=0,"Look B,C,D,F &amp; G","No")</f>
        <v>Look B,C,D,F &amp; G</v>
      </c>
      <c r="AM79" s="76" t="str">
        <f>IF(('[1]Drawer Front Profiles'!$D79-0)&gt;=0,"Look B,C,D,F &amp; G","No")</f>
        <v>Look B,C,D,F &amp; G</v>
      </c>
      <c r="AN79" s="76" t="str">
        <f>IF(('[1]Drawer Front Profiles'!$D79-0)&gt;=0,"Look B,C,D,F &amp; G","No")</f>
        <v>Look B,C,D,F &amp; G</v>
      </c>
      <c r="AO79" s="76" t="str">
        <f>IF(('[1]Drawer Front Profiles'!$D79-2.64403281)&gt;=0,"Look B,C,D,F &amp; G","No")</f>
        <v>Look B,C,D,F &amp; G</v>
      </c>
      <c r="AP79" s="76" t="str">
        <f>IF(('[1]Drawer Front Profiles'!$D79-6.5903696)&gt;=0,"Look B,C,D,F &amp; G","No")</f>
        <v>Look B,C,D,F &amp; G</v>
      </c>
      <c r="AQ79" s="76" t="str">
        <f>IF(('[1]Drawer Front Profiles'!$D79-0)&gt;=0,"Look B,C,D,F &amp; G","No")</f>
        <v>Look B,C,D,F &amp; G</v>
      </c>
      <c r="AR79" s="76" t="str">
        <f>IF(('[1]Drawer Front Profiles'!$D79-1.99442068)&gt;=0,"Look B,C,D,F &amp; G","No")</f>
        <v>Look B,C,D,F &amp; G</v>
      </c>
      <c r="AS79" s="76" t="str">
        <f>IF(('[1]Drawer Front Profiles'!$D79-0)&gt;=0,"Look B,C,D,F &amp; G","No")</f>
        <v>Look B,C,D,F &amp; G</v>
      </c>
      <c r="AT79" s="76" t="str">
        <f>IF(('[1]Drawer Front Profiles'!$D79-9.07032804)&gt;=0,"Look B,C,D,F &amp; G","No")</f>
        <v>Look B,C,D,F &amp; G</v>
      </c>
      <c r="AU79" s="76" t="str">
        <f>IF(('[1]Drawer Front Profiles'!$D79-0)&gt;=0,"Look B,C,D,F &amp; G","No")</f>
        <v>Look B,C,D,F &amp; G</v>
      </c>
      <c r="AV79" s="76" t="str">
        <f>IF(('[1]Drawer Front Profiles'!$D79-0)&gt;=0,"Look B,C,D,F &amp; G","No")</f>
        <v>Look B,C,D,F &amp; G</v>
      </c>
      <c r="AW79" s="76" t="str">
        <f>IF(('[1]Drawer Front Profiles'!$D79-18.86904481)&gt;=0,"Look B,C,D,F &amp; G","No")</f>
        <v>No</v>
      </c>
      <c r="AX79" s="76" t="str">
        <f>IF(('[1]Drawer Front Profiles'!$D79-7.75654335)&gt;=0,"Look B,C,D,F &amp; G","No")</f>
        <v>Look B,C,D,F &amp; G</v>
      </c>
      <c r="AY79" s="76" t="str">
        <f>IF(('[1]Drawer Front Profiles'!$D79-17.28154481)&gt;=0,"Look B,C,D,F &amp; G","No")</f>
        <v>No</v>
      </c>
      <c r="AZ79" s="76" t="str">
        <f>IF(('[1]Drawer Front Profiles'!$D79-18.6375)&gt;=0,"Look B,C,D,F &amp; G","No")</f>
        <v>No</v>
      </c>
      <c r="BA79" s="76" t="str">
        <f>IF(('[1]Drawer Front Profiles'!$D79-9.34404)&gt;=0,"Look B,C,D,F &amp; G","No")</f>
        <v>Look B,C,D,F &amp; G</v>
      </c>
      <c r="BB79" s="76" t="str">
        <f>IF(('[1]Drawer Front Profiles'!$D79-28.1625)&gt;=0,"Look B,C,D,F &amp; G","No")</f>
        <v>No</v>
      </c>
      <c r="BC79" s="76" t="str">
        <f>IF(('[1]Drawer Front Profiles'!$D79-0)&gt;=0,"Look B,C,D,F &amp; G","No")</f>
        <v>Look B,C,D,F &amp; G</v>
      </c>
      <c r="BD79" s="76" t="str">
        <f>IF(('[1]Drawer Front Profiles'!$D79-21.81250146)&gt;=0,"Look B,C,D,F &amp; G","No")</f>
        <v>No</v>
      </c>
      <c r="BE79" s="76" t="str">
        <f>IF(('[1]Drawer Front Profiles'!$D79-9.1352216)&gt;=0,"Look B,C,D,F &amp; G","No")</f>
        <v>Look B,C,D,F &amp; G</v>
      </c>
      <c r="BF79" s="76" t="str">
        <f>IF(('[1]Drawer Front Profiles'!$D79-9.1352216)&gt;=0,"Look B,C,D,F &amp; G","No")</f>
        <v>Look B,C,D,F &amp; G</v>
      </c>
      <c r="BG79" s="76" t="str">
        <f>IF(('[1]Drawer Front Profiles'!$D79-21.81250292)&gt;=0,"Look B,C,D,F &amp; G","No")</f>
        <v>No</v>
      </c>
      <c r="BH79" s="76" t="str">
        <f>IF(('[1]Drawer Front Profiles'!$D79-21.81252021)&gt;=0,"Look B,C,D,F &amp; G","No")</f>
        <v>No</v>
      </c>
      <c r="BI79" s="76" t="str">
        <f>IF(('[1]Drawer Front Profiles'!$D79-7.525)&gt;=0,"Look B,C,D,F &amp; G","No")</f>
        <v>Look B,C,D,F &amp; G</v>
      </c>
    </row>
    <row r="80" spans="1:61" ht="16.5" thickBot="1" x14ac:dyDescent="0.3">
      <c r="A80" s="127" t="str">
        <f>IF('[1]Drawer Front Profiles'!$A80&lt;&gt;"",'[1]Drawer Front Profiles'!$A80,"")</f>
        <v>252RP</v>
      </c>
      <c r="B80" s="127" t="str">
        <f>IF('[1]Drawer Front Profiles'!$B80&lt;&gt;"",'[1]Drawer Front Profiles'!$B80,"")</f>
        <v>326-32RP</v>
      </c>
      <c r="C80" s="128" t="str">
        <f>IF(('[1]Drawer Front Profiles'!$D80-0)&gt;=0,"Look B,C,D,F &amp; G","No")</f>
        <v>Look B,C,D,F &amp; G</v>
      </c>
      <c r="D80" s="129" t="str">
        <f>IF(('[1]Drawer Front Profiles'!$D80-0)&gt;=0,"Look B,C,D,F &amp; G","No")</f>
        <v>Look B,C,D,F &amp; G</v>
      </c>
      <c r="E80" s="129" t="str">
        <f>IF(('[1]Drawer Front Profiles'!$D80-2.6439654)&gt;=0,"Look B,C,D,F &amp; G","No")</f>
        <v>Look B,C,D,F &amp; G</v>
      </c>
      <c r="F80" s="129" t="str">
        <f>IF(('[1]Drawer Front Profiles'!$D80-6.5903696)&gt;=0,"Look B,C,D,F &amp; G","No")</f>
        <v>Look B,C,D,F &amp; G</v>
      </c>
      <c r="G80" s="129" t="str">
        <f>IF(('[1]Drawer Front Profiles'!$D80-15.46250146)&gt;=0,"Look C,D &amp; G","No")</f>
        <v>Look C,D &amp; G</v>
      </c>
      <c r="H80" s="129" t="str">
        <f>IF(('[1]Drawer Front Profiles'!$D80-9.34404481)&gt;=0,"Look B,C,D &amp; G","No")</f>
        <v>Look B,C,D &amp; G</v>
      </c>
      <c r="I80" s="129" t="str">
        <f>IF(('[1]Drawer Front Profiles'!$D80-0)&gt;=0,"Look B,C,D,F &amp; G","No")</f>
        <v>Look B,C,D,F &amp; G</v>
      </c>
      <c r="J80" s="129" t="str">
        <f>IF(('[1]Drawer Front Profiles'!$D80-1.99442068)&gt;=0,"Look B,C,D,F &amp; G","No")</f>
        <v>Look B,C,D,F &amp; G</v>
      </c>
      <c r="K80" s="129" t="str">
        <f>IF(('[1]Drawer Front Profiles'!$D80-15.75471398)&gt;=0,"Look C,D &amp; G","No")</f>
        <v>Look C,D &amp; G</v>
      </c>
      <c r="L80" s="129" t="str">
        <f>IF(('[1]Drawer Front Profiles'!$D80-14.02090435)&gt;=0,"Look C,D &amp; G","No")</f>
        <v>Look C,D &amp; G</v>
      </c>
      <c r="M80" s="129" t="str">
        <f>IF(('[1]Drawer Front Profiles'!$D80-18.41250064)&gt;=0,"Look C,D &amp; G","No")</f>
        <v>Look C,D &amp; G</v>
      </c>
      <c r="N80" s="129" t="str">
        <f>IF(('[1]Drawer Front Profiles'!$D80-0)&gt;=0,"Look B,C,D &amp; G","No")</f>
        <v>Look B,C,D &amp; G</v>
      </c>
      <c r="O80" s="129" t="str">
        <f>IF(('[1]Drawer Front Profiles'!$D80-3.04396498)&gt;=0,"Look B,C,D &amp; G","No")</f>
        <v>Look B,C,D &amp; G</v>
      </c>
      <c r="P80" s="129" t="str">
        <f>IF(('[1]Drawer Front Profiles'!$D80-18.64135815)&gt;=0,"Look C,D &amp; G","No")</f>
        <v>Look C,D &amp; G</v>
      </c>
      <c r="Q80" s="129" t="str">
        <f>IF(('[1]Drawer Front Profiles'!$D80-16.84645805)&gt;=0,"Look C,D &amp; G","No")</f>
        <v>Look C,D &amp; G</v>
      </c>
      <c r="R80" s="130" t="str">
        <f>IF(('[1]Drawer Front Profiles'!$D80-15.46250146)&gt;=0,"Look B,C,D &amp; G","No")</f>
        <v>Look B,C,D &amp; G</v>
      </c>
      <c r="S80" s="129" t="str">
        <f>IF(('[1]Drawer Front Profiles'!$D80-27.94954481)&gt;=0,"Look C,D &amp; G","No")</f>
        <v>No</v>
      </c>
      <c r="T80" s="129" t="str">
        <f>IF(('[1]Drawer Front Profiles'!$D80-18.64404399)&gt;=0,"Look C,D &amp; G","No")</f>
        <v>Look C,D &amp; G</v>
      </c>
      <c r="U80" s="130" t="str">
        <f>IF(('[1]Drawer Front Profiles'!$D80-0)&gt;=0,"Look B,C,D &amp; G","No")</f>
        <v>Look B,C,D &amp; G</v>
      </c>
      <c r="V80" s="130" t="str">
        <f>IF(('[1]Drawer Front Profiles'!$D80-8.58589172)&gt;=0,"Look B,C,D &amp; G","No")</f>
        <v>Look B,C,D &amp; G</v>
      </c>
      <c r="W80" s="129" t="str">
        <f>IF(('[1]Drawer Front Profiles'!$D80-0)&gt;=0,"Look B,C,D,F &amp; G","No")</f>
        <v>Look B,C,D,F &amp; G</v>
      </c>
      <c r="X80" s="129" t="str">
        <f>IF(('[1]Drawer Front Profiles'!$D80-2.64403281)&gt;=0,"Look C,D &amp; G","No")</f>
        <v>Look C,D &amp; G</v>
      </c>
      <c r="Y80" s="130" t="str">
        <f>IF(('[1]Drawer Front Profiles'!$D80-9.07032804)&gt;=0,"Look C,D &amp; G","No")</f>
        <v>Look C,D &amp; G</v>
      </c>
      <c r="Z80" s="130" t="str">
        <f>IF(('[1]Drawer Front Profiles'!$D80-15.46250146)&gt;=0,"Look C,D &amp; G","No")</f>
        <v>Look C,D &amp; G</v>
      </c>
      <c r="AA80" s="130" t="str">
        <f>IF(('[1]Drawer Front Profiles'!$D80-15.69403715)&gt;=0,"Look B,C,D &amp; G","No")</f>
        <v>Look B,C,D &amp; G</v>
      </c>
      <c r="AB80" s="130" t="str">
        <f>IF(('[1]Drawer Front Profiles'!$D80-9.07032804)&gt;=0,"Look B,C,D,F &amp; G","No")</f>
        <v>Look B,C,D,F &amp; G</v>
      </c>
      <c r="AC80" s="129" t="str">
        <f>IF(('[1]Drawer Front Profiles'!$D80-14.02090435)&gt;=0,"Look B,C,D &amp; G","No")</f>
        <v>Look B,C,D &amp; G</v>
      </c>
      <c r="AD80" s="131" t="str">
        <f>IF(('[1]Drawer Front Profiles'!$D80-0)&gt;=0,"Look B,C,D,F &amp; G","No")</f>
        <v>Look B,C,D,F &amp; G</v>
      </c>
      <c r="AE80" s="129" t="str">
        <f>IF(('[1]Drawer Front Profiles'!$D80-6.35954126)&gt;=0,"Look B,C,D &amp; G","No")</f>
        <v>Look B,C,D &amp; G</v>
      </c>
      <c r="AF80" s="131" t="str">
        <f>IF(('[1]Drawer Front Profiles'!$D80-19.68205639)&gt;=0,"Look B,C,D,F &amp; G","No")</f>
        <v>Look B,C,D,F &amp; G</v>
      </c>
      <c r="AG80" s="131" t="str">
        <f>IF(('[1]Drawer Front Profiles'!$D80-15.69404481)&gt;=0,"Look B,C,D,F &amp; G","No")</f>
        <v>Look B,C,D,F &amp; G</v>
      </c>
      <c r="AH80" s="131" t="str">
        <f>IF(('[1]Drawer Front Profiles'!$D80-0)&gt;=0,"Look B,C,D,F &amp; G","No")</f>
        <v>Look B,C,D,F &amp; G</v>
      </c>
      <c r="AI80" s="131" t="str">
        <f>IF(('[1]Drawer Front Profiles'!$D80-18.63750146)&gt;=0,"Look B,C,D,F &amp; G","No")</f>
        <v>Look B,C,D,F &amp; G</v>
      </c>
      <c r="AJ80" s="131" t="str">
        <f>IF(('[1]Drawer Front Profiles'!$D80-7.75654335)&gt;=0,"Look B,C,D,F &amp; G","No")</f>
        <v>Look B,C,D,F &amp; G</v>
      </c>
      <c r="AK80" s="131" t="str">
        <f>IF(('[1]Drawer Front Profiles'!$D80-12.2875)&gt;=0,"Look B,C,D,F &amp; G","No")</f>
        <v>Look B,C,D,F &amp; G</v>
      </c>
      <c r="AL80" s="131" t="str">
        <f>IF(('[1]Drawer Front Profiles'!$D80-2.64403281)&gt;=0,"Look B,C,D,F &amp; G","No")</f>
        <v>Look B,C,D,F &amp; G</v>
      </c>
      <c r="AM80" s="131" t="str">
        <f>IF(('[1]Drawer Front Profiles'!$D80-0)&gt;=0,"Look B,C,D,F &amp; G","No")</f>
        <v>Look B,C,D,F &amp; G</v>
      </c>
      <c r="AN80" s="131" t="str">
        <f>IF(('[1]Drawer Front Profiles'!$D80-0)&gt;=0,"Look B,C,D,F &amp; G","No")</f>
        <v>Look B,C,D,F &amp; G</v>
      </c>
      <c r="AO80" s="131" t="str">
        <f>IF(('[1]Drawer Front Profiles'!$D80-2.64403281)&gt;=0,"Look B,C,D,F &amp; G","No")</f>
        <v>Look B,C,D,F &amp; G</v>
      </c>
      <c r="AP80" s="131" t="str">
        <f>IF(('[1]Drawer Front Profiles'!$D80-6.5903696)&gt;=0,"Look B,C,D,F &amp; G","No")</f>
        <v>Look B,C,D,F &amp; G</v>
      </c>
      <c r="AQ80" s="131" t="str">
        <f>IF(('[1]Drawer Front Profiles'!$D80-0)&gt;=0,"Look B,C,D,F &amp; G","No")</f>
        <v>Look B,C,D,F &amp; G</v>
      </c>
      <c r="AR80" s="131" t="str">
        <f>IF(('[1]Drawer Front Profiles'!$D80-1.99442068)&gt;=0,"Look B,C,D,F &amp; G","No")</f>
        <v>Look B,C,D,F &amp; G</v>
      </c>
      <c r="AS80" s="131" t="str">
        <f>IF(('[1]Drawer Front Profiles'!$D80-0)&gt;=0,"Look B,C,D,F &amp; G","No")</f>
        <v>Look B,C,D,F &amp; G</v>
      </c>
      <c r="AT80" s="131" t="str">
        <f>IF(('[1]Drawer Front Profiles'!$D80-9.07032804)&gt;=0,"Look B,C,D,F &amp; G","No")</f>
        <v>Look B,C,D,F &amp; G</v>
      </c>
      <c r="AU80" s="131" t="str">
        <f>IF(('[1]Drawer Front Profiles'!$D80-0)&gt;=0,"Look B,C,D,F &amp; G","No")</f>
        <v>Look B,C,D,F &amp; G</v>
      </c>
      <c r="AV80" s="131" t="str">
        <f>IF(('[1]Drawer Front Profiles'!$D80-0)&gt;=0,"Look B,C,D,F &amp; G","No")</f>
        <v>Look B,C,D,F &amp; G</v>
      </c>
      <c r="AW80" s="131" t="str">
        <f>IF(('[1]Drawer Front Profiles'!$D80-18.86904481)&gt;=0,"Look B,C,D,F &amp; G","No")</f>
        <v>Look B,C,D,F &amp; G</v>
      </c>
      <c r="AX80" s="131" t="str">
        <f>IF(('[1]Drawer Front Profiles'!$D80-7.75654335)&gt;=0,"Look B,C,D,F &amp; G","No")</f>
        <v>Look B,C,D,F &amp; G</v>
      </c>
      <c r="AY80" s="131" t="str">
        <f>IF(('[1]Drawer Front Profiles'!$D80-17.28154481)&gt;=0,"Look B,C,D,F &amp; G","No")</f>
        <v>Look B,C,D,F &amp; G</v>
      </c>
      <c r="AZ80" s="131" t="str">
        <f>IF(('[1]Drawer Front Profiles'!$D80-18.6375)&gt;=0,"Look B,C,D,F &amp; G","No")</f>
        <v>Look B,C,D,F &amp; G</v>
      </c>
      <c r="BA80" s="131" t="str">
        <f>IF(('[1]Drawer Front Profiles'!$D80-9.34404)&gt;=0,"Look B,C,D,F &amp; G","No")</f>
        <v>Look B,C,D,F &amp; G</v>
      </c>
      <c r="BB80" s="131" t="str">
        <f>IF(('[1]Drawer Front Profiles'!$D80-28.1625)&gt;=0,"Look B,C,D,F &amp; G","No")</f>
        <v>No</v>
      </c>
      <c r="BC80" s="131" t="str">
        <f>IF(('[1]Drawer Front Profiles'!$D80-0)&gt;=0,"Look B,C,D,F &amp; G","No")</f>
        <v>Look B,C,D,F &amp; G</v>
      </c>
      <c r="BD80" s="131" t="str">
        <f>IF(('[1]Drawer Front Profiles'!$D80-21.81250146)&gt;=0,"Look B,C,D,F &amp; G","No")</f>
        <v>No</v>
      </c>
      <c r="BE80" s="131" t="str">
        <f>IF(('[1]Drawer Front Profiles'!$D80-9.1352216)&gt;=0,"Look B,C,D,F &amp; G","No")</f>
        <v>Look B,C,D,F &amp; G</v>
      </c>
      <c r="BF80" s="131" t="str">
        <f>IF(('[1]Drawer Front Profiles'!$D80-9.1352216)&gt;=0,"Look B,C,D,F &amp; G","No")</f>
        <v>Look B,C,D,F &amp; G</v>
      </c>
      <c r="BG80" s="131" t="str">
        <f>IF(('[1]Drawer Front Profiles'!$D80-21.81250292)&gt;=0,"Look B,C,D,F &amp; G","No")</f>
        <v>No</v>
      </c>
      <c r="BH80" s="131" t="str">
        <f>IF(('[1]Drawer Front Profiles'!$D80-21.81252021)&gt;=0,"Look B,C,D,F &amp; G","No")</f>
        <v>No</v>
      </c>
      <c r="BI80" s="131" t="str">
        <f>IF(('[1]Drawer Front Profiles'!$D80-7.525)&gt;=0,"Look B,C,D,F &amp; G","No")</f>
        <v>Look B,C,D,F &amp; G</v>
      </c>
    </row>
    <row r="81" spans="1:61" ht="16.5" thickBot="1" x14ac:dyDescent="0.3">
      <c r="A81" s="127" t="str">
        <f>IF('[1]Drawer Front Profiles'!$A81&lt;&gt;"",'[1]Drawer Front Profiles'!$A81,"")</f>
        <v>N/A</v>
      </c>
      <c r="B81" s="127" t="str">
        <f>IF('[1]Drawer Front Profiles'!$B81&lt;&gt;"",'[1]Drawer Front Profiles'!$B81,"")</f>
        <v>326-51RP</v>
      </c>
      <c r="C81" s="128" t="str">
        <f>IF(('[1]Drawer Front Profiles'!$D81-0)&gt;=0,"Look B,C,D,F &amp; G","No")</f>
        <v>Look B,C,D,F &amp; G</v>
      </c>
      <c r="D81" s="129" t="str">
        <f>IF(('[1]Drawer Front Profiles'!$D81-0)&gt;=0,"Look B,C,D,F &amp; G","No")</f>
        <v>Look B,C,D,F &amp; G</v>
      </c>
      <c r="E81" s="129" t="str">
        <f>IF(('[1]Drawer Front Profiles'!$D81-2.6439654)&gt;=0,"Look B,C,D,F &amp; G","No")</f>
        <v>Look B,C,D,F &amp; G</v>
      </c>
      <c r="F81" s="129" t="str">
        <f>IF(('[1]Drawer Front Profiles'!$D81-6.5903696)&gt;=0,"Look B,C,D,F &amp; G","No")</f>
        <v>Look B,C,D,F &amp; G</v>
      </c>
      <c r="G81" s="129" t="str">
        <f>IF(('[1]Drawer Front Profiles'!$D81-15.46250146)&gt;=0,"Look C,D &amp; G","No")</f>
        <v>Look C,D &amp; G</v>
      </c>
      <c r="H81" s="129" t="str">
        <f>IF(('[1]Drawer Front Profiles'!$D81-9.34404481)&gt;=0,"Look B,C,D &amp; G","No")</f>
        <v>Look B,C,D &amp; G</v>
      </c>
      <c r="I81" s="129" t="str">
        <f>IF(('[1]Drawer Front Profiles'!$D81-0)&gt;=0,"Look B,C,D,F &amp; G","No")</f>
        <v>Look B,C,D,F &amp; G</v>
      </c>
      <c r="J81" s="129" t="str">
        <f>IF(('[1]Drawer Front Profiles'!$D81-1.99442068)&gt;=0,"Look B,C,D,F &amp; G","No")</f>
        <v>Look B,C,D,F &amp; G</v>
      </c>
      <c r="K81" s="129" t="str">
        <f>IF(('[1]Drawer Front Profiles'!$D81-15.75471398)&gt;=0,"Look C,D &amp; G","No")</f>
        <v>Look C,D &amp; G</v>
      </c>
      <c r="L81" s="129" t="str">
        <f>IF(('[1]Drawer Front Profiles'!$D81-14.02090435)&gt;=0,"Look C,D &amp; G","No")</f>
        <v>Look C,D &amp; G</v>
      </c>
      <c r="M81" s="129" t="str">
        <f>IF(('[1]Drawer Front Profiles'!$D81-18.41250064)&gt;=0,"Look C,D &amp; G","No")</f>
        <v>Look C,D &amp; G</v>
      </c>
      <c r="N81" s="129" t="str">
        <f>IF(('[1]Drawer Front Profiles'!$D81-0)&gt;=0,"Look B,C,D &amp; G","No")</f>
        <v>Look B,C,D &amp; G</v>
      </c>
      <c r="O81" s="129" t="str">
        <f>IF(('[1]Drawer Front Profiles'!$D81-3.04396498)&gt;=0,"Look B,C,D &amp; G","No")</f>
        <v>Look B,C,D &amp; G</v>
      </c>
      <c r="P81" s="129" t="str">
        <f>IF(('[1]Drawer Front Profiles'!$D81-18.64135815)&gt;=0,"Look C,D &amp; G","No")</f>
        <v>Look C,D &amp; G</v>
      </c>
      <c r="Q81" s="129" t="str">
        <f>IF(('[1]Drawer Front Profiles'!$D81-16.84645805)&gt;=0,"Look C,D &amp; G","No")</f>
        <v>Look C,D &amp; G</v>
      </c>
      <c r="R81" s="130" t="str">
        <f>IF(('[1]Drawer Front Profiles'!$D81-15.46250146)&gt;=0,"Look B,C,D &amp; G","No")</f>
        <v>Look B,C,D &amp; G</v>
      </c>
      <c r="S81" s="129" t="str">
        <f>IF(('[1]Drawer Front Profiles'!$D81-27.94954481)&gt;=0,"Look C,D &amp; G","No")</f>
        <v>Look C,D &amp; G</v>
      </c>
      <c r="T81" s="129" t="str">
        <f>IF(('[1]Drawer Front Profiles'!$D81-18.64404399)&gt;=0,"Look C,D &amp; G","No")</f>
        <v>Look C,D &amp; G</v>
      </c>
      <c r="U81" s="130" t="str">
        <f>IF(('[1]Drawer Front Profiles'!$D81-0)&gt;=0,"Look B,C,D &amp; G","No")</f>
        <v>Look B,C,D &amp; G</v>
      </c>
      <c r="V81" s="130" t="str">
        <f>IF(('[1]Drawer Front Profiles'!$D81-8.58589172)&gt;=0,"Look B,C,D &amp; G","No")</f>
        <v>Look B,C,D &amp; G</v>
      </c>
      <c r="W81" s="129" t="str">
        <f>IF(('[1]Drawer Front Profiles'!$D81-0)&gt;=0,"Look B,C,D,F &amp; G","No")</f>
        <v>Look B,C,D,F &amp; G</v>
      </c>
      <c r="X81" s="129" t="str">
        <f>IF(('[1]Drawer Front Profiles'!$D81-2.64403281)&gt;=0,"Look C,D &amp; G","No")</f>
        <v>Look C,D &amp; G</v>
      </c>
      <c r="Y81" s="130" t="str">
        <f>IF(('[1]Drawer Front Profiles'!$D81-9.07032804)&gt;=0,"Look C,D &amp; G","No")</f>
        <v>Look C,D &amp; G</v>
      </c>
      <c r="Z81" s="130" t="str">
        <f>IF(('[1]Drawer Front Profiles'!$D81-15.46250146)&gt;=0,"Look C,D &amp; G","No")</f>
        <v>Look C,D &amp; G</v>
      </c>
      <c r="AA81" s="130" t="str">
        <f>IF(('[1]Drawer Front Profiles'!$D81-15.69403715)&gt;=0,"Look B,C,D &amp; G","No")</f>
        <v>Look B,C,D &amp; G</v>
      </c>
      <c r="AB81" s="130" t="str">
        <f>IF(('[1]Drawer Front Profiles'!$D81-9.07032804)&gt;=0,"Look B,C,D,F &amp; G","No")</f>
        <v>Look B,C,D,F &amp; G</v>
      </c>
      <c r="AC81" s="129" t="str">
        <f>IF(('[1]Drawer Front Profiles'!$D81-14.02090435)&gt;=0,"Look B,C,D &amp; G","No")</f>
        <v>Look B,C,D &amp; G</v>
      </c>
      <c r="AD81" s="131" t="str">
        <f>IF(('[1]Drawer Front Profiles'!$D81-0)&gt;=0,"Look B,C,D,F &amp; G","No")</f>
        <v>Look B,C,D,F &amp; G</v>
      </c>
      <c r="AE81" s="129" t="str">
        <f>IF(('[1]Drawer Front Profiles'!$D81-6.35954126)&gt;=0,"Look B,C,D &amp; G","No")</f>
        <v>Look B,C,D &amp; G</v>
      </c>
      <c r="AF81" s="131" t="str">
        <f>IF(('[1]Drawer Front Profiles'!$D81-19.68205639)&gt;=0,"Look B,C,D,F &amp; G","No")</f>
        <v>Look B,C,D,F &amp; G</v>
      </c>
      <c r="AG81" s="131" t="str">
        <f>IF(('[1]Drawer Front Profiles'!$D81-15.69404481)&gt;=0,"Look B,C,D,F &amp; G","No")</f>
        <v>Look B,C,D,F &amp; G</v>
      </c>
      <c r="AH81" s="131" t="str">
        <f>IF(('[1]Drawer Front Profiles'!$D81-0)&gt;=0,"Look B,C,D,F &amp; G","No")</f>
        <v>Look B,C,D,F &amp; G</v>
      </c>
      <c r="AI81" s="131" t="str">
        <f>IF(('[1]Drawer Front Profiles'!$D81-18.63750146)&gt;=0,"Look B,C,D,F &amp; G","No")</f>
        <v>Look B,C,D,F &amp; G</v>
      </c>
      <c r="AJ81" s="131" t="str">
        <f>IF(('[1]Drawer Front Profiles'!$D81-7.75654335)&gt;=0,"Look B,C,D,F &amp; G","No")</f>
        <v>Look B,C,D,F &amp; G</v>
      </c>
      <c r="AK81" s="131" t="str">
        <f>IF(('[1]Drawer Front Profiles'!$D81-12.2875)&gt;=0,"Look B,C,D,F &amp; G","No")</f>
        <v>Look B,C,D,F &amp; G</v>
      </c>
      <c r="AL81" s="131" t="str">
        <f>IF(('[1]Drawer Front Profiles'!$D81-2.64403281)&gt;=0,"Look B,C,D,F &amp; G","No")</f>
        <v>Look B,C,D,F &amp; G</v>
      </c>
      <c r="AM81" s="131" t="str">
        <f>IF(('[1]Drawer Front Profiles'!$D81-0)&gt;=0,"Look B,C,D,F &amp; G","No")</f>
        <v>Look B,C,D,F &amp; G</v>
      </c>
      <c r="AN81" s="131" t="str">
        <f>IF(('[1]Drawer Front Profiles'!$D81-0)&gt;=0,"Look B,C,D,F &amp; G","No")</f>
        <v>Look B,C,D,F &amp; G</v>
      </c>
      <c r="AO81" s="131" t="str">
        <f>IF(('[1]Drawer Front Profiles'!$D81-2.64403281)&gt;=0,"Look B,C,D,F &amp; G","No")</f>
        <v>Look B,C,D,F &amp; G</v>
      </c>
      <c r="AP81" s="131" t="str">
        <f>IF(('[1]Drawer Front Profiles'!$D81-6.5903696)&gt;=0,"Look B,C,D,F &amp; G","No")</f>
        <v>Look B,C,D,F &amp; G</v>
      </c>
      <c r="AQ81" s="131" t="str">
        <f>IF(('[1]Drawer Front Profiles'!$D81-0)&gt;=0,"Look B,C,D,F &amp; G","No")</f>
        <v>Look B,C,D,F &amp; G</v>
      </c>
      <c r="AR81" s="131" t="str">
        <f>IF(('[1]Drawer Front Profiles'!$D81-1.99442068)&gt;=0,"Look B,C,D,F &amp; G","No")</f>
        <v>Look B,C,D,F &amp; G</v>
      </c>
      <c r="AS81" s="131" t="str">
        <f>IF(('[1]Drawer Front Profiles'!$D81-0)&gt;=0,"Look B,C,D,F &amp; G","No")</f>
        <v>Look B,C,D,F &amp; G</v>
      </c>
      <c r="AT81" s="131" t="str">
        <f>IF(('[1]Drawer Front Profiles'!$D81-9.07032804)&gt;=0,"Look B,C,D,F &amp; G","No")</f>
        <v>Look B,C,D,F &amp; G</v>
      </c>
      <c r="AU81" s="131" t="str">
        <f>IF(('[1]Drawer Front Profiles'!$D81-0)&gt;=0,"Look B,C,D,F &amp; G","No")</f>
        <v>Look B,C,D,F &amp; G</v>
      </c>
      <c r="AV81" s="131" t="str">
        <f>IF(('[1]Drawer Front Profiles'!$D81-0)&gt;=0,"Look B,C,D,F &amp; G","No")</f>
        <v>Look B,C,D,F &amp; G</v>
      </c>
      <c r="AW81" s="131" t="str">
        <f>IF(('[1]Drawer Front Profiles'!$D81-18.86904481)&gt;=0,"Look B,C,D,F &amp; G","No")</f>
        <v>Look B,C,D,F &amp; G</v>
      </c>
      <c r="AX81" s="131" t="str">
        <f>IF(('[1]Drawer Front Profiles'!$D81-7.75654335)&gt;=0,"Look B,C,D,F &amp; G","No")</f>
        <v>Look B,C,D,F &amp; G</v>
      </c>
      <c r="AY81" s="131" t="str">
        <f>IF(('[1]Drawer Front Profiles'!$D81-17.28154481)&gt;=0,"Look B,C,D,F &amp; G","No")</f>
        <v>Look B,C,D,F &amp; G</v>
      </c>
      <c r="AZ81" s="131" t="str">
        <f>IF(('[1]Drawer Front Profiles'!$D81-18.6375)&gt;=0,"Look B,C,D,F &amp; G","No")</f>
        <v>Look B,C,D,F &amp; G</v>
      </c>
      <c r="BA81" s="131" t="str">
        <f>IF(('[1]Drawer Front Profiles'!$D81-9.34404)&gt;=0,"Look B,C,D,F &amp; G","No")</f>
        <v>Look B,C,D,F &amp; G</v>
      </c>
      <c r="BB81" s="131" t="str">
        <f>IF(('[1]Drawer Front Profiles'!$D81-28.1625)&gt;=0,"Look B,C,D,F &amp; G","No")</f>
        <v>Look B,C,D,F &amp; G</v>
      </c>
      <c r="BC81" s="131" t="str">
        <f>IF(('[1]Drawer Front Profiles'!$D81-0)&gt;=0,"Look B,C,D,F &amp; G","No")</f>
        <v>Look B,C,D,F &amp; G</v>
      </c>
      <c r="BD81" s="131" t="str">
        <f>IF(('[1]Drawer Front Profiles'!$D81-21.81250146)&gt;=0,"Look B,C,D,F &amp; G","No")</f>
        <v>Look B,C,D,F &amp; G</v>
      </c>
      <c r="BE81" s="131" t="str">
        <f>IF(('[1]Drawer Front Profiles'!$D81-9.1352216)&gt;=0,"Look B,C,D,F &amp; G","No")</f>
        <v>Look B,C,D,F &amp; G</v>
      </c>
      <c r="BF81" s="131" t="str">
        <f>IF(('[1]Drawer Front Profiles'!$D81-9.1352216)&gt;=0,"Look B,C,D,F &amp; G","No")</f>
        <v>Look B,C,D,F &amp; G</v>
      </c>
      <c r="BG81" s="131" t="str">
        <f>IF(('[1]Drawer Front Profiles'!$D81-21.81250292)&gt;=0,"Look B,C,D,F &amp; G","No")</f>
        <v>Look B,C,D,F &amp; G</v>
      </c>
      <c r="BH81" s="131" t="str">
        <f>IF(('[1]Drawer Front Profiles'!$D81-21.81252021)&gt;=0,"Look B,C,D,F &amp; G","No")</f>
        <v>Look B,C,D,F &amp; G</v>
      </c>
      <c r="BI81" s="131" t="str">
        <f>IF(('[1]Drawer Front Profiles'!$D81-7.525)&gt;=0,"Look B,C,D,F &amp; G","No")</f>
        <v>Look B,C,D,F &amp; G</v>
      </c>
    </row>
    <row r="82" spans="1:61" ht="16.5" thickBot="1" x14ac:dyDescent="0.3">
      <c r="A82" s="127" t="str">
        <f>IF('[1]Drawer Front Profiles'!$A82&lt;&gt;"",'[1]Drawer Front Profiles'!$A82,"")</f>
        <v>259RP</v>
      </c>
      <c r="B82" s="127" t="str">
        <f>IF('[1]Drawer Front Profiles'!$B82&lt;&gt;"",'[1]Drawer Front Profiles'!$B82,"")</f>
        <v>327-19RP</v>
      </c>
      <c r="C82" s="128" t="str">
        <f>IF(('[1]Drawer Front Profiles'!$D82-0)&gt;=0,"Look B,C,D,F &amp; G","No")</f>
        <v>Look B,C,D,F &amp; G</v>
      </c>
      <c r="D82" s="129" t="str">
        <f>IF(('[1]Drawer Front Profiles'!$D82-0)&gt;=0,"Look B,C,D,F &amp; G","No")</f>
        <v>Look B,C,D,F &amp; G</v>
      </c>
      <c r="E82" s="129" t="str">
        <f>IF(('[1]Drawer Front Profiles'!$D82-2.6439654)&gt;=0,"Look B,C,D,F &amp; G","No")</f>
        <v>No</v>
      </c>
      <c r="F82" s="129" t="str">
        <f>IF(('[1]Drawer Front Profiles'!$D82-6.5903696)&gt;=0,"Look B,C,D,F &amp; G","No")</f>
        <v>No</v>
      </c>
      <c r="G82" s="129" t="str">
        <f>IF(('[1]Drawer Front Profiles'!$D82-15.46250146)&gt;=0,"Look C,D &amp; G","No")</f>
        <v>No</v>
      </c>
      <c r="H82" s="129" t="str">
        <f>IF(('[1]Drawer Front Profiles'!$D82-9.34404481)&gt;=0,"Look B,C,D &amp; G","No")</f>
        <v>No</v>
      </c>
      <c r="I82" s="129" t="str">
        <f>IF(('[1]Drawer Front Profiles'!$D82-0)&gt;=0,"Look B,C,D,F &amp; G","No")</f>
        <v>Look B,C,D,F &amp; G</v>
      </c>
      <c r="J82" s="129" t="str">
        <f>IF(('[1]Drawer Front Profiles'!$D82-1.99442068)&gt;=0,"Look B,C,D,F &amp; G","No")</f>
        <v>No</v>
      </c>
      <c r="K82" s="129" t="str">
        <f>IF(('[1]Drawer Front Profiles'!$D82-15.75471398)&gt;=0,"Look C,D &amp; G","No")</f>
        <v>No</v>
      </c>
      <c r="L82" s="129" t="str">
        <f>IF(('[1]Drawer Front Profiles'!$D82-14.02090435)&gt;=0,"Look C,D &amp; G","No")</f>
        <v>No</v>
      </c>
      <c r="M82" s="129" t="str">
        <f>IF(('[1]Drawer Front Profiles'!$D82-18.41250064)&gt;=0,"Look C,D &amp; G","No")</f>
        <v>No</v>
      </c>
      <c r="N82" s="129" t="str">
        <f>IF(('[1]Drawer Front Profiles'!$D82-0)&gt;=0,"Look B,C,D &amp; G","No")</f>
        <v>Look B,C,D &amp; G</v>
      </c>
      <c r="O82" s="129" t="str">
        <f>IF(('[1]Drawer Front Profiles'!$D82-3.04396498)&gt;=0,"Look B,C,D &amp; G","No")</f>
        <v>No</v>
      </c>
      <c r="P82" s="129" t="str">
        <f>IF(('[1]Drawer Front Profiles'!$D82-18.64135815)&gt;=0,"Look C,D &amp; G","No")</f>
        <v>No</v>
      </c>
      <c r="Q82" s="129" t="str">
        <f>IF(('[1]Drawer Front Profiles'!$D82-16.84645805)&gt;=0,"Look C,D &amp; G","No")</f>
        <v>No</v>
      </c>
      <c r="R82" s="130" t="str">
        <f>IF(('[1]Drawer Front Profiles'!$D82-15.46250146)&gt;=0,"Look B,C,D &amp; G","No")</f>
        <v>No</v>
      </c>
      <c r="S82" s="129" t="str">
        <f>IF(('[1]Drawer Front Profiles'!$D82-27.94954481)&gt;=0,"Look C,D &amp; G","No")</f>
        <v>No</v>
      </c>
      <c r="T82" s="129" t="str">
        <f>IF(('[1]Drawer Front Profiles'!$D82-18.64404399)&gt;=0,"Look C,D &amp; G","No")</f>
        <v>No</v>
      </c>
      <c r="U82" s="130" t="str">
        <f>IF(('[1]Drawer Front Profiles'!$D82-0)&gt;=0,"Look B,C,D &amp; G","No")</f>
        <v>Look B,C,D &amp; G</v>
      </c>
      <c r="V82" s="130" t="str">
        <f>IF(('[1]Drawer Front Profiles'!$D82-8.58589172)&gt;=0,"Look B,C,D &amp; G","No")</f>
        <v>No</v>
      </c>
      <c r="W82" s="129" t="str">
        <f>IF(('[1]Drawer Front Profiles'!$D82-0)&gt;=0,"Look B,C,D,F &amp; G","No")</f>
        <v>Look B,C,D,F &amp; G</v>
      </c>
      <c r="X82" s="129" t="str">
        <f>IF(('[1]Drawer Front Profiles'!$D82-2.64403281)&gt;=0,"Look C,D &amp; G","No")</f>
        <v>No</v>
      </c>
      <c r="Y82" s="130" t="str">
        <f>IF(('[1]Drawer Front Profiles'!$D82-9.07032804)&gt;=0,"Look C,D &amp; G","No")</f>
        <v>No</v>
      </c>
      <c r="Z82" s="130" t="str">
        <f>IF(('[1]Drawer Front Profiles'!$D82-15.46250146)&gt;=0,"Look C,D &amp; G","No")</f>
        <v>No</v>
      </c>
      <c r="AA82" s="130" t="str">
        <f>IF(('[1]Drawer Front Profiles'!$D82-15.69403715)&gt;=0,"Look B,C,D &amp; G","No")</f>
        <v>No</v>
      </c>
      <c r="AB82" s="130" t="str">
        <f>IF(('[1]Drawer Front Profiles'!$D82-9.07032804)&gt;=0,"Look B,C,D,F &amp; G","No")</f>
        <v>No</v>
      </c>
      <c r="AC82" s="129" t="str">
        <f>IF(('[1]Drawer Front Profiles'!$D82-14.02090435)&gt;=0,"Look B,C,D &amp; G","No")</f>
        <v>No</v>
      </c>
      <c r="AD82" s="131" t="str">
        <f>IF(('[1]Drawer Front Profiles'!$D82-0)&gt;=0,"Look B,C,D,F &amp; G","No")</f>
        <v>Look B,C,D,F &amp; G</v>
      </c>
      <c r="AE82" s="129" t="str">
        <f>IF(('[1]Drawer Front Profiles'!$D82-6.35954126)&gt;=0,"Look B,C,D &amp; G","No")</f>
        <v>No</v>
      </c>
      <c r="AF82" s="131" t="str">
        <f>IF(('[1]Drawer Front Profiles'!$D82-19.68205639)&gt;=0,"Look B,C,D,F &amp; G","No")</f>
        <v>No</v>
      </c>
      <c r="AG82" s="131" t="str">
        <f>IF(('[1]Drawer Front Profiles'!$D82-15.69404481)&gt;=0,"Look B,C,D,F &amp; G","No")</f>
        <v>No</v>
      </c>
      <c r="AH82" s="131" t="str">
        <f>IF(('[1]Drawer Front Profiles'!$D82-0)&gt;=0,"Look B,C,D,F &amp; G","No")</f>
        <v>Look B,C,D,F &amp; G</v>
      </c>
      <c r="AI82" s="131" t="str">
        <f>IF(('[1]Drawer Front Profiles'!$D82-18.63750146)&gt;=0,"Look B,C,D,F &amp; G","No")</f>
        <v>No</v>
      </c>
      <c r="AJ82" s="131" t="str">
        <f>IF(('[1]Drawer Front Profiles'!$D82-7.75654335)&gt;=0,"Look B,C,D,F &amp; G","No")</f>
        <v>No</v>
      </c>
      <c r="AK82" s="131" t="str">
        <f>IF(('[1]Drawer Front Profiles'!$D82-12.2875)&gt;=0,"Look B,C,D,F &amp; G","No")</f>
        <v>No</v>
      </c>
      <c r="AL82" s="131" t="str">
        <f>IF(('[1]Drawer Front Profiles'!$D82-2.64403281)&gt;=0,"Look B,C,D,F &amp; G","No")</f>
        <v>No</v>
      </c>
      <c r="AM82" s="131" t="str">
        <f>IF(('[1]Drawer Front Profiles'!$D82-0)&gt;=0,"Look B,C,D,F &amp; G","No")</f>
        <v>Look B,C,D,F &amp; G</v>
      </c>
      <c r="AN82" s="131" t="str">
        <f>IF(('[1]Drawer Front Profiles'!$D82-0)&gt;=0,"Look B,C,D,F &amp; G","No")</f>
        <v>Look B,C,D,F &amp; G</v>
      </c>
      <c r="AO82" s="131" t="str">
        <f>IF(('[1]Drawer Front Profiles'!$D82-2.64403281)&gt;=0,"Look B,C,D,F &amp; G","No")</f>
        <v>No</v>
      </c>
      <c r="AP82" s="131" t="str">
        <f>IF(('[1]Drawer Front Profiles'!$D82-6.5903696)&gt;=0,"Look B,C,D,F &amp; G","No")</f>
        <v>No</v>
      </c>
      <c r="AQ82" s="131" t="str">
        <f>IF(('[1]Drawer Front Profiles'!$D82-0)&gt;=0,"Look B,C,D,F &amp; G","No")</f>
        <v>Look B,C,D,F &amp; G</v>
      </c>
      <c r="AR82" s="131" t="str">
        <f>IF(('[1]Drawer Front Profiles'!$D82-1.99442068)&gt;=0,"Look B,C,D,F &amp; G","No")</f>
        <v>No</v>
      </c>
      <c r="AS82" s="131" t="str">
        <f>IF(('[1]Drawer Front Profiles'!$D82-0)&gt;=0,"Look B,C,D,F &amp; G","No")</f>
        <v>Look B,C,D,F &amp; G</v>
      </c>
      <c r="AT82" s="131" t="str">
        <f>IF(('[1]Drawer Front Profiles'!$D82-9.07032804)&gt;=0,"Look B,C,D,F &amp; G","No")</f>
        <v>No</v>
      </c>
      <c r="AU82" s="131" t="str">
        <f>IF(('[1]Drawer Front Profiles'!$D82-0)&gt;=0,"Look B,C,D,F &amp; G","No")</f>
        <v>Look B,C,D,F &amp; G</v>
      </c>
      <c r="AV82" s="131" t="str">
        <f>IF(('[1]Drawer Front Profiles'!$D82-0)&gt;=0,"Look B,C,D,F &amp; G","No")</f>
        <v>Look B,C,D,F &amp; G</v>
      </c>
      <c r="AW82" s="131" t="str">
        <f>IF(('[1]Drawer Front Profiles'!$D82-18.86904481)&gt;=0,"Look B,C,D,F &amp; G","No")</f>
        <v>No</v>
      </c>
      <c r="AX82" s="131" t="str">
        <f>IF(('[1]Drawer Front Profiles'!$D82-7.75654335)&gt;=0,"Look B,C,D,F &amp; G","No")</f>
        <v>No</v>
      </c>
      <c r="AY82" s="131" t="str">
        <f>IF(('[1]Drawer Front Profiles'!$D82-17.28154481)&gt;=0,"Look B,C,D,F &amp; G","No")</f>
        <v>No</v>
      </c>
      <c r="AZ82" s="131" t="str">
        <f>IF(('[1]Drawer Front Profiles'!$D82-18.6375)&gt;=0,"Look B,C,D,F &amp; G","No")</f>
        <v>No</v>
      </c>
      <c r="BA82" s="131" t="str">
        <f>IF(('[1]Drawer Front Profiles'!$D82-9.34404)&gt;=0,"Look B,C,D,F &amp; G","No")</f>
        <v>No</v>
      </c>
      <c r="BB82" s="131" t="str">
        <f>IF(('[1]Drawer Front Profiles'!$D82-28.1625)&gt;=0,"Look B,C,D,F &amp; G","No")</f>
        <v>No</v>
      </c>
      <c r="BC82" s="131" t="str">
        <f>IF(('[1]Drawer Front Profiles'!$D82-0)&gt;=0,"Look B,C,D,F &amp; G","No")</f>
        <v>Look B,C,D,F &amp; G</v>
      </c>
      <c r="BD82" s="131" t="str">
        <f>IF(('[1]Drawer Front Profiles'!$D82-21.81250146)&gt;=0,"Look B,C,D,F &amp; G","No")</f>
        <v>No</v>
      </c>
      <c r="BE82" s="131" t="str">
        <f>IF(('[1]Drawer Front Profiles'!$D82-9.1352216)&gt;=0,"Look B,C,D,F &amp; G","No")</f>
        <v>No</v>
      </c>
      <c r="BF82" s="131" t="str">
        <f>IF(('[1]Drawer Front Profiles'!$D82-9.1352216)&gt;=0,"Look B,C,D,F &amp; G","No")</f>
        <v>No</v>
      </c>
      <c r="BG82" s="131" t="str">
        <f>IF(('[1]Drawer Front Profiles'!$D82-21.81250292)&gt;=0,"Look B,C,D,F &amp; G","No")</f>
        <v>No</v>
      </c>
      <c r="BH82" s="131" t="str">
        <f>IF(('[1]Drawer Front Profiles'!$D82-21.81252021)&gt;=0,"Look B,C,D,F &amp; G","No")</f>
        <v>No</v>
      </c>
      <c r="BI82" s="131" t="str">
        <f>IF(('[1]Drawer Front Profiles'!$D82-7.525)&gt;=0,"Look B,C,D,F &amp; G","No")</f>
        <v>No</v>
      </c>
    </row>
    <row r="83" spans="1:61" ht="16.5" thickBot="1" x14ac:dyDescent="0.3">
      <c r="A83" s="127" t="str">
        <f>IF('[1]Drawer Front Profiles'!$A83&lt;&gt;"",'[1]Drawer Front Profiles'!$A83,"")</f>
        <v>258RP</v>
      </c>
      <c r="B83" s="127" t="str">
        <f>IF('[1]Drawer Front Profiles'!$B83&lt;&gt;"",'[1]Drawer Front Profiles'!$B83,"")</f>
        <v>327-25RP</v>
      </c>
      <c r="C83" s="128" t="str">
        <f>IF(('[1]Drawer Front Profiles'!$D83-0)&gt;=0,"Look B,C,D,F &amp; G","No")</f>
        <v>Look B,C,D,F &amp; G</v>
      </c>
      <c r="D83" s="129" t="str">
        <f>IF(('[1]Drawer Front Profiles'!$D83-0)&gt;=0,"Look B,C,D,F &amp; G","No")</f>
        <v>Look B,C,D,F &amp; G</v>
      </c>
      <c r="E83" s="129" t="str">
        <f>IF(('[1]Drawer Front Profiles'!$D83-2.6439654)&gt;=0,"Look B,C,D,F &amp; G","No")</f>
        <v>No</v>
      </c>
      <c r="F83" s="129" t="str">
        <f>IF(('[1]Drawer Front Profiles'!$D83-6.5903696)&gt;=0,"Look B,C,D,F &amp; G","No")</f>
        <v>No</v>
      </c>
      <c r="G83" s="129" t="str">
        <f>IF(('[1]Drawer Front Profiles'!$D83-15.46250146)&gt;=0,"Look C,D &amp; G","No")</f>
        <v>No</v>
      </c>
      <c r="H83" s="129" t="str">
        <f>IF(('[1]Drawer Front Profiles'!$D83-9.34404481)&gt;=0,"Look B,C,D &amp; G","No")</f>
        <v>No</v>
      </c>
      <c r="I83" s="129" t="str">
        <f>IF(('[1]Drawer Front Profiles'!$D83-0)&gt;=0,"Look B,C,D,F &amp; G","No")</f>
        <v>Look B,C,D,F &amp; G</v>
      </c>
      <c r="J83" s="129" t="str">
        <f>IF(('[1]Drawer Front Profiles'!$D83-1.99442068)&gt;=0,"Look B,C,D,F &amp; G","No")</f>
        <v>No</v>
      </c>
      <c r="K83" s="129" t="str">
        <f>IF(('[1]Drawer Front Profiles'!$D83-15.75471398)&gt;=0,"Look C,D &amp; G","No")</f>
        <v>No</v>
      </c>
      <c r="L83" s="129" t="str">
        <f>IF(('[1]Drawer Front Profiles'!$D83-14.02090435)&gt;=0,"Look C,D &amp; G","No")</f>
        <v>No</v>
      </c>
      <c r="M83" s="129" t="str">
        <f>IF(('[1]Drawer Front Profiles'!$D83-18.41250064)&gt;=0,"Look C,D &amp; G","No")</f>
        <v>No</v>
      </c>
      <c r="N83" s="129" t="str">
        <f>IF(('[1]Drawer Front Profiles'!$D83-0)&gt;=0,"Look B,C,D &amp; G","No")</f>
        <v>Look B,C,D &amp; G</v>
      </c>
      <c r="O83" s="129" t="str">
        <f>IF(('[1]Drawer Front Profiles'!$D83-3.04396498)&gt;=0,"Look B,C,D &amp; G","No")</f>
        <v>No</v>
      </c>
      <c r="P83" s="129" t="str">
        <f>IF(('[1]Drawer Front Profiles'!$D83-18.64135815)&gt;=0,"Look C,D &amp; G","No")</f>
        <v>No</v>
      </c>
      <c r="Q83" s="129" t="str">
        <f>IF(('[1]Drawer Front Profiles'!$D83-16.84645805)&gt;=0,"Look C,D &amp; G","No")</f>
        <v>No</v>
      </c>
      <c r="R83" s="130" t="str">
        <f>IF(('[1]Drawer Front Profiles'!$D83-15.46250146)&gt;=0,"Look B,C,D &amp; G","No")</f>
        <v>No</v>
      </c>
      <c r="S83" s="129" t="str">
        <f>IF(('[1]Drawer Front Profiles'!$D83-27.94954481)&gt;=0,"Look C,D &amp; G","No")</f>
        <v>No</v>
      </c>
      <c r="T83" s="129" t="str">
        <f>IF(('[1]Drawer Front Profiles'!$D83-18.64404399)&gt;=0,"Look C,D &amp; G","No")</f>
        <v>No</v>
      </c>
      <c r="U83" s="130" t="str">
        <f>IF(('[1]Drawer Front Profiles'!$D83-0)&gt;=0,"Look B,C,D &amp; G","No")</f>
        <v>Look B,C,D &amp; G</v>
      </c>
      <c r="V83" s="130" t="str">
        <f>IF(('[1]Drawer Front Profiles'!$D83-8.58589172)&gt;=0,"Look B,C,D &amp; G","No")</f>
        <v>No</v>
      </c>
      <c r="W83" s="129" t="str">
        <f>IF(('[1]Drawer Front Profiles'!$D83-0)&gt;=0,"Look B,C,D,F &amp; G","No")</f>
        <v>Look B,C,D,F &amp; G</v>
      </c>
      <c r="X83" s="129" t="str">
        <f>IF(('[1]Drawer Front Profiles'!$D83-2.64403281)&gt;=0,"Look C,D &amp; G","No")</f>
        <v>No</v>
      </c>
      <c r="Y83" s="130" t="str">
        <f>IF(('[1]Drawer Front Profiles'!$D83-9.07032804)&gt;=0,"Look C,D &amp; G","No")</f>
        <v>No</v>
      </c>
      <c r="Z83" s="130" t="str">
        <f>IF(('[1]Drawer Front Profiles'!$D83-15.46250146)&gt;=0,"Look C,D &amp; G","No")</f>
        <v>No</v>
      </c>
      <c r="AA83" s="130" t="str">
        <f>IF(('[1]Drawer Front Profiles'!$D83-15.69403715)&gt;=0,"Look B,C,D &amp; G","No")</f>
        <v>No</v>
      </c>
      <c r="AB83" s="130" t="str">
        <f>IF(('[1]Drawer Front Profiles'!$D83-9.07032804)&gt;=0,"Look B,C,D,F &amp; G","No")</f>
        <v>No</v>
      </c>
      <c r="AC83" s="129" t="str">
        <f>IF(('[1]Drawer Front Profiles'!$D83-14.02090435)&gt;=0,"Look B,C,D &amp; G","No")</f>
        <v>No</v>
      </c>
      <c r="AD83" s="131" t="str">
        <f>IF(('[1]Drawer Front Profiles'!$D83-0)&gt;=0,"Look B,C,D,F &amp; G","No")</f>
        <v>Look B,C,D,F &amp; G</v>
      </c>
      <c r="AE83" s="129" t="str">
        <f>IF(('[1]Drawer Front Profiles'!$D83-6.35954126)&gt;=0,"Look B,C,D &amp; G","No")</f>
        <v>No</v>
      </c>
      <c r="AF83" s="131" t="str">
        <f>IF(('[1]Drawer Front Profiles'!$D83-19.68205639)&gt;=0,"Look B,C,D,F &amp; G","No")</f>
        <v>No</v>
      </c>
      <c r="AG83" s="131" t="str">
        <f>IF(('[1]Drawer Front Profiles'!$D83-15.69404481)&gt;=0,"Look B,C,D,F &amp; G","No")</f>
        <v>No</v>
      </c>
      <c r="AH83" s="131" t="str">
        <f>IF(('[1]Drawer Front Profiles'!$D83-0)&gt;=0,"Look B,C,D,F &amp; G","No")</f>
        <v>Look B,C,D,F &amp; G</v>
      </c>
      <c r="AI83" s="131" t="str">
        <f>IF(('[1]Drawer Front Profiles'!$D83-18.63750146)&gt;=0,"Look B,C,D,F &amp; G","No")</f>
        <v>No</v>
      </c>
      <c r="AJ83" s="131" t="str">
        <f>IF(('[1]Drawer Front Profiles'!$D83-7.75654335)&gt;=0,"Look B,C,D,F &amp; G","No")</f>
        <v>No</v>
      </c>
      <c r="AK83" s="131" t="str">
        <f>IF(('[1]Drawer Front Profiles'!$D83-12.2875)&gt;=0,"Look B,C,D,F &amp; G","No")</f>
        <v>No</v>
      </c>
      <c r="AL83" s="131" t="str">
        <f>IF(('[1]Drawer Front Profiles'!$D83-2.64403281)&gt;=0,"Look B,C,D,F &amp; G","No")</f>
        <v>No</v>
      </c>
      <c r="AM83" s="131" t="str">
        <f>IF(('[1]Drawer Front Profiles'!$D83-0)&gt;=0,"Look B,C,D,F &amp; G","No")</f>
        <v>Look B,C,D,F &amp; G</v>
      </c>
      <c r="AN83" s="131" t="str">
        <f>IF(('[1]Drawer Front Profiles'!$D83-0)&gt;=0,"Look B,C,D,F &amp; G","No")</f>
        <v>Look B,C,D,F &amp; G</v>
      </c>
      <c r="AO83" s="131" t="str">
        <f>IF(('[1]Drawer Front Profiles'!$D83-2.64403281)&gt;=0,"Look B,C,D,F &amp; G","No")</f>
        <v>No</v>
      </c>
      <c r="AP83" s="131" t="str">
        <f>IF(('[1]Drawer Front Profiles'!$D83-6.5903696)&gt;=0,"Look B,C,D,F &amp; G","No")</f>
        <v>No</v>
      </c>
      <c r="AQ83" s="131" t="str">
        <f>IF(('[1]Drawer Front Profiles'!$D83-0)&gt;=0,"Look B,C,D,F &amp; G","No")</f>
        <v>Look B,C,D,F &amp; G</v>
      </c>
      <c r="AR83" s="131" t="str">
        <f>IF(('[1]Drawer Front Profiles'!$D83-1.99442068)&gt;=0,"Look B,C,D,F &amp; G","No")</f>
        <v>No</v>
      </c>
      <c r="AS83" s="131" t="str">
        <f>IF(('[1]Drawer Front Profiles'!$D83-0)&gt;=0,"Look B,C,D,F &amp; G","No")</f>
        <v>Look B,C,D,F &amp; G</v>
      </c>
      <c r="AT83" s="131" t="str">
        <f>IF(('[1]Drawer Front Profiles'!$D83-9.07032804)&gt;=0,"Look B,C,D,F &amp; G","No")</f>
        <v>No</v>
      </c>
      <c r="AU83" s="131" t="str">
        <f>IF(('[1]Drawer Front Profiles'!$D83-0)&gt;=0,"Look B,C,D,F &amp; G","No")</f>
        <v>Look B,C,D,F &amp; G</v>
      </c>
      <c r="AV83" s="131" t="str">
        <f>IF(('[1]Drawer Front Profiles'!$D83-0)&gt;=0,"Look B,C,D,F &amp; G","No")</f>
        <v>Look B,C,D,F &amp; G</v>
      </c>
      <c r="AW83" s="131" t="str">
        <f>IF(('[1]Drawer Front Profiles'!$D83-18.86904481)&gt;=0,"Look B,C,D,F &amp; G","No")</f>
        <v>No</v>
      </c>
      <c r="AX83" s="131" t="str">
        <f>IF(('[1]Drawer Front Profiles'!$D83-7.75654335)&gt;=0,"Look B,C,D,F &amp; G","No")</f>
        <v>No</v>
      </c>
      <c r="AY83" s="131" t="str">
        <f>IF(('[1]Drawer Front Profiles'!$D83-17.28154481)&gt;=0,"Look B,C,D,F &amp; G","No")</f>
        <v>No</v>
      </c>
      <c r="AZ83" s="131" t="str">
        <f>IF(('[1]Drawer Front Profiles'!$D83-18.6375)&gt;=0,"Look B,C,D,F &amp; G","No")</f>
        <v>No</v>
      </c>
      <c r="BA83" s="131" t="str">
        <f>IF(('[1]Drawer Front Profiles'!$D83-9.34404)&gt;=0,"Look B,C,D,F &amp; G","No")</f>
        <v>No</v>
      </c>
      <c r="BB83" s="131" t="str">
        <f>IF(('[1]Drawer Front Profiles'!$D83-28.1625)&gt;=0,"Look B,C,D,F &amp; G","No")</f>
        <v>No</v>
      </c>
      <c r="BC83" s="131" t="str">
        <f>IF(('[1]Drawer Front Profiles'!$D83-0)&gt;=0,"Look B,C,D,F &amp; G","No")</f>
        <v>Look B,C,D,F &amp; G</v>
      </c>
      <c r="BD83" s="131" t="str">
        <f>IF(('[1]Drawer Front Profiles'!$D83-21.81250146)&gt;=0,"Look B,C,D,F &amp; G","No")</f>
        <v>No</v>
      </c>
      <c r="BE83" s="131" t="str">
        <f>IF(('[1]Drawer Front Profiles'!$D83-9.1352216)&gt;=0,"Look B,C,D,F &amp; G","No")</f>
        <v>No</v>
      </c>
      <c r="BF83" s="131" t="str">
        <f>IF(('[1]Drawer Front Profiles'!$D83-9.1352216)&gt;=0,"Look B,C,D,F &amp; G","No")</f>
        <v>No</v>
      </c>
      <c r="BG83" s="131" t="str">
        <f>IF(('[1]Drawer Front Profiles'!$D83-21.81250292)&gt;=0,"Look B,C,D,F &amp; G","No")</f>
        <v>No</v>
      </c>
      <c r="BH83" s="131" t="str">
        <f>IF(('[1]Drawer Front Profiles'!$D83-21.81252021)&gt;=0,"Look B,C,D,F &amp; G","No")</f>
        <v>No</v>
      </c>
      <c r="BI83" s="131" t="str">
        <f>IF(('[1]Drawer Front Profiles'!$D83-7.525)&gt;=0,"Look B,C,D,F &amp; G","No")</f>
        <v>No</v>
      </c>
    </row>
    <row r="84" spans="1:61" ht="16.5" thickBot="1" x14ac:dyDescent="0.3">
      <c r="A84" s="14" t="str">
        <f>IF('[1]Drawer Front Profiles'!$A84&lt;&gt;"",'[1]Drawer Front Profiles'!$A84,"")</f>
        <v>257RP</v>
      </c>
      <c r="B84" s="14" t="str">
        <f>IF('[1]Drawer Front Profiles'!$B84&lt;&gt;"",'[1]Drawer Front Profiles'!$B84,"")</f>
        <v>327-32RP</v>
      </c>
      <c r="C84" s="73" t="str">
        <f>IF(('[1]Drawer Front Profiles'!$D84-0)&gt;=0,"Look B,C,D,F &amp; G","No")</f>
        <v>Look B,C,D,F &amp; G</v>
      </c>
      <c r="D84" s="74" t="str">
        <f>IF(('[1]Drawer Front Profiles'!$D84-0)&gt;=0,"Look B,C,D,F &amp; G","No")</f>
        <v>Look B,C,D,F &amp; G</v>
      </c>
      <c r="E84" s="74" t="str">
        <f>IF(('[1]Drawer Front Profiles'!$D84-2.6439654)&gt;=0,"Look B,C,D,F &amp; G","No")</f>
        <v>No</v>
      </c>
      <c r="F84" s="74" t="str">
        <f>IF(('[1]Drawer Front Profiles'!$D84-6.5903696)&gt;=0,"Look B,C,D,F &amp; G","No")</f>
        <v>No</v>
      </c>
      <c r="G84" s="74" t="str">
        <f>IF(('[1]Drawer Front Profiles'!$D84-15.46250146)&gt;=0,"Look C,D &amp; G","No")</f>
        <v>No</v>
      </c>
      <c r="H84" s="74" t="str">
        <f>IF(('[1]Drawer Front Profiles'!$D84-9.34404481)&gt;=0,"Look B,C,D &amp; G","No")</f>
        <v>No</v>
      </c>
      <c r="I84" s="74" t="str">
        <f>IF(('[1]Drawer Front Profiles'!$D84-0)&gt;=0,"Look B,C,D,F &amp; G","No")</f>
        <v>Look B,C,D,F &amp; G</v>
      </c>
      <c r="J84" s="74" t="str">
        <f>IF(('[1]Drawer Front Profiles'!$D84-1.99442068)&gt;=0,"Look B,C,D,F &amp; G","No")</f>
        <v>No</v>
      </c>
      <c r="K84" s="74" t="str">
        <f>IF(('[1]Drawer Front Profiles'!$D84-15.75471398)&gt;=0,"Look C,D &amp; G","No")</f>
        <v>No</v>
      </c>
      <c r="L84" s="74" t="str">
        <f>IF(('[1]Drawer Front Profiles'!$D84-14.02090435)&gt;=0,"Look C,D &amp; G","No")</f>
        <v>No</v>
      </c>
      <c r="M84" s="74" t="str">
        <f>IF(('[1]Drawer Front Profiles'!$D84-18.41250064)&gt;=0,"Look C,D &amp; G","No")</f>
        <v>No</v>
      </c>
      <c r="N84" s="74" t="str">
        <f>IF(('[1]Drawer Front Profiles'!$D84-0)&gt;=0,"Look B,C,D &amp; G","No")</f>
        <v>Look B,C,D &amp; G</v>
      </c>
      <c r="O84" s="74" t="str">
        <f>IF(('[1]Drawer Front Profiles'!$D84-3.04396498)&gt;=0,"Look B,C,D &amp; G","No")</f>
        <v>No</v>
      </c>
      <c r="P84" s="74" t="str">
        <f>IF(('[1]Drawer Front Profiles'!$D84-18.64135815)&gt;=0,"Look C,D &amp; G","No")</f>
        <v>No</v>
      </c>
      <c r="Q84" s="74" t="str">
        <f>IF(('[1]Drawer Front Profiles'!$D84-16.84645805)&gt;=0,"Look C,D &amp; G","No")</f>
        <v>No</v>
      </c>
      <c r="R84" s="75" t="str">
        <f>IF(('[1]Drawer Front Profiles'!$D84-15.46250146)&gt;=0,"Look B,C,D &amp; G","No")</f>
        <v>No</v>
      </c>
      <c r="S84" s="74" t="str">
        <f>IF(('[1]Drawer Front Profiles'!$D84-27.94954481)&gt;=0,"Look C,D &amp; G","No")</f>
        <v>No</v>
      </c>
      <c r="T84" s="74" t="str">
        <f>IF(('[1]Drawer Front Profiles'!$D84-18.64404399)&gt;=0,"Look C,D &amp; G","No")</f>
        <v>No</v>
      </c>
      <c r="U84" s="75" t="str">
        <f>IF(('[1]Drawer Front Profiles'!$D84-0)&gt;=0,"Look B,C,D &amp; G","No")</f>
        <v>Look B,C,D &amp; G</v>
      </c>
      <c r="V84" s="75" t="str">
        <f>IF(('[1]Drawer Front Profiles'!$D84-8.58589172)&gt;=0,"Look B,C,D &amp; G","No")</f>
        <v>No</v>
      </c>
      <c r="W84" s="74" t="str">
        <f>IF(('[1]Drawer Front Profiles'!$D84-0)&gt;=0,"Look B,C,D,F &amp; G","No")</f>
        <v>Look B,C,D,F &amp; G</v>
      </c>
      <c r="X84" s="74" t="str">
        <f>IF(('[1]Drawer Front Profiles'!$D84-2.64403281)&gt;=0,"Look C,D &amp; G","No")</f>
        <v>No</v>
      </c>
      <c r="Y84" s="75" t="str">
        <f>IF(('[1]Drawer Front Profiles'!$D84-9.07032804)&gt;=0,"Look C,D &amp; G","No")</f>
        <v>No</v>
      </c>
      <c r="Z84" s="75" t="str">
        <f>IF(('[1]Drawer Front Profiles'!$D84-15.46250146)&gt;=0,"Look C,D &amp; G","No")</f>
        <v>No</v>
      </c>
      <c r="AA84" s="75" t="str">
        <f>IF(('[1]Drawer Front Profiles'!$D84-15.69403715)&gt;=0,"Look B,C,D &amp; G","No")</f>
        <v>No</v>
      </c>
      <c r="AB84" s="75" t="str">
        <f>IF(('[1]Drawer Front Profiles'!$D84-9.07032804)&gt;=0,"Look B,C,D,F &amp; G","No")</f>
        <v>No</v>
      </c>
      <c r="AC84" s="74" t="str">
        <f>IF(('[1]Drawer Front Profiles'!$D84-14.02090435)&gt;=0,"Look B,C,D &amp; G","No")</f>
        <v>No</v>
      </c>
      <c r="AD84" s="76" t="str">
        <f>IF(('[1]Drawer Front Profiles'!$D84-0)&gt;=0,"Look B,C,D,F &amp; G","No")</f>
        <v>Look B,C,D,F &amp; G</v>
      </c>
      <c r="AE84" s="74" t="str">
        <f>IF(('[1]Drawer Front Profiles'!$D84-6.35954126)&gt;=0,"Look B,C,D &amp; G","No")</f>
        <v>No</v>
      </c>
      <c r="AF84" s="76" t="str">
        <f>IF(('[1]Drawer Front Profiles'!$D84-19.68205639)&gt;=0,"Look B,C,D,F &amp; G","No")</f>
        <v>No</v>
      </c>
      <c r="AG84" s="76" t="str">
        <f>IF(('[1]Drawer Front Profiles'!$D84-15.69404481)&gt;=0,"Look B,C,D,F &amp; G","No")</f>
        <v>No</v>
      </c>
      <c r="AH84" s="76" t="str">
        <f>IF(('[1]Drawer Front Profiles'!$D84-0)&gt;=0,"Look B,C,D,F &amp; G","No")</f>
        <v>Look B,C,D,F &amp; G</v>
      </c>
      <c r="AI84" s="76" t="str">
        <f>IF(('[1]Drawer Front Profiles'!$D84-18.63750146)&gt;=0,"Look B,C,D,F &amp; G","No")</f>
        <v>No</v>
      </c>
      <c r="AJ84" s="76" t="str">
        <f>IF(('[1]Drawer Front Profiles'!$D84-7.75654335)&gt;=0,"Look B,C,D,F &amp; G","No")</f>
        <v>No</v>
      </c>
      <c r="AK84" s="76" t="str">
        <f>IF(('[1]Drawer Front Profiles'!$D84-12.2875)&gt;=0,"Look B,C,D,F &amp; G","No")</f>
        <v>No</v>
      </c>
      <c r="AL84" s="76" t="str">
        <f>IF(('[1]Drawer Front Profiles'!$D84-2.64403281)&gt;=0,"Look B,C,D,F &amp; G","No")</f>
        <v>No</v>
      </c>
      <c r="AM84" s="76" t="str">
        <f>IF(('[1]Drawer Front Profiles'!$D84-0)&gt;=0,"Look B,C,D,F &amp; G","No")</f>
        <v>Look B,C,D,F &amp; G</v>
      </c>
      <c r="AN84" s="76" t="str">
        <f>IF(('[1]Drawer Front Profiles'!$D84-0)&gt;=0,"Look B,C,D,F &amp; G","No")</f>
        <v>Look B,C,D,F &amp; G</v>
      </c>
      <c r="AO84" s="76" t="str">
        <f>IF(('[1]Drawer Front Profiles'!$D84-2.64403281)&gt;=0,"Look B,C,D,F &amp; G","No")</f>
        <v>No</v>
      </c>
      <c r="AP84" s="76" t="str">
        <f>IF(('[1]Drawer Front Profiles'!$D84-6.5903696)&gt;=0,"Look B,C,D,F &amp; G","No")</f>
        <v>No</v>
      </c>
      <c r="AQ84" s="76" t="str">
        <f>IF(('[1]Drawer Front Profiles'!$D84-0)&gt;=0,"Look B,C,D,F &amp; G","No")</f>
        <v>Look B,C,D,F &amp; G</v>
      </c>
      <c r="AR84" s="76" t="str">
        <f>IF(('[1]Drawer Front Profiles'!$D84-1.99442068)&gt;=0,"Look B,C,D,F &amp; G","No")</f>
        <v>No</v>
      </c>
      <c r="AS84" s="76" t="str">
        <f>IF(('[1]Drawer Front Profiles'!$D84-0)&gt;=0,"Look B,C,D,F &amp; G","No")</f>
        <v>Look B,C,D,F &amp; G</v>
      </c>
      <c r="AT84" s="76" t="str">
        <f>IF(('[1]Drawer Front Profiles'!$D84-9.07032804)&gt;=0,"Look B,C,D,F &amp; G","No")</f>
        <v>No</v>
      </c>
      <c r="AU84" s="76" t="str">
        <f>IF(('[1]Drawer Front Profiles'!$D84-0)&gt;=0,"Look B,C,D,F &amp; G","No")</f>
        <v>Look B,C,D,F &amp; G</v>
      </c>
      <c r="AV84" s="76" t="str">
        <f>IF(('[1]Drawer Front Profiles'!$D84-0)&gt;=0,"Look B,C,D,F &amp; G","No")</f>
        <v>Look B,C,D,F &amp; G</v>
      </c>
      <c r="AW84" s="76" t="str">
        <f>IF(('[1]Drawer Front Profiles'!$D84-18.86904481)&gt;=0,"Look B,C,D,F &amp; G","No")</f>
        <v>No</v>
      </c>
      <c r="AX84" s="76" t="str">
        <f>IF(('[1]Drawer Front Profiles'!$D84-7.75654335)&gt;=0,"Look B,C,D,F &amp; G","No")</f>
        <v>No</v>
      </c>
      <c r="AY84" s="76" t="str">
        <f>IF(('[1]Drawer Front Profiles'!$D84-17.28154481)&gt;=0,"Look B,C,D,F &amp; G","No")</f>
        <v>No</v>
      </c>
      <c r="AZ84" s="76" t="str">
        <f>IF(('[1]Drawer Front Profiles'!$D84-18.6375)&gt;=0,"Look B,C,D,F &amp; G","No")</f>
        <v>No</v>
      </c>
      <c r="BA84" s="76" t="str">
        <f>IF(('[1]Drawer Front Profiles'!$D84-9.34404)&gt;=0,"Look B,C,D,F &amp; G","No")</f>
        <v>No</v>
      </c>
      <c r="BB84" s="76" t="str">
        <f>IF(('[1]Drawer Front Profiles'!$D84-28.1625)&gt;=0,"Look B,C,D,F &amp; G","No")</f>
        <v>No</v>
      </c>
      <c r="BC84" s="76" t="str">
        <f>IF(('[1]Drawer Front Profiles'!$D84-0)&gt;=0,"Look B,C,D,F &amp; G","No")</f>
        <v>Look B,C,D,F &amp; G</v>
      </c>
      <c r="BD84" s="76" t="str">
        <f>IF(('[1]Drawer Front Profiles'!$D84-21.81250146)&gt;=0,"Look B,C,D,F &amp; G","No")</f>
        <v>No</v>
      </c>
      <c r="BE84" s="76" t="str">
        <f>IF(('[1]Drawer Front Profiles'!$D84-9.1352216)&gt;=0,"Look B,C,D,F &amp; G","No")</f>
        <v>No</v>
      </c>
      <c r="BF84" s="76" t="str">
        <f>IF(('[1]Drawer Front Profiles'!$D84-9.1352216)&gt;=0,"Look B,C,D,F &amp; G","No")</f>
        <v>No</v>
      </c>
      <c r="BG84" s="76" t="str">
        <f>IF(('[1]Drawer Front Profiles'!$D84-21.81250292)&gt;=0,"Look B,C,D,F &amp; G","No")</f>
        <v>No</v>
      </c>
      <c r="BH84" s="76" t="str">
        <f>IF(('[1]Drawer Front Profiles'!$D84-21.81252021)&gt;=0,"Look B,C,D,F &amp; G","No")</f>
        <v>No</v>
      </c>
      <c r="BI84" s="76" t="str">
        <f>IF(('[1]Drawer Front Profiles'!$D84-7.525)&gt;=0,"Look B,C,D,F &amp; G","No")</f>
        <v>No</v>
      </c>
    </row>
    <row r="85" spans="1:61" ht="16.5" thickBot="1" x14ac:dyDescent="0.3">
      <c r="A85" s="14" t="str">
        <f>IF('[1]Drawer Front Profiles'!$A85&lt;&gt;"",'[1]Drawer Front Profiles'!$A85,"")</f>
        <v>260RP</v>
      </c>
      <c r="B85" s="14" t="str">
        <f>IF('[1]Drawer Front Profiles'!$B85&lt;&gt;"",'[1]Drawer Front Profiles'!$B85,"")</f>
        <v>328-32RP</v>
      </c>
      <c r="C85" s="73" t="str">
        <f>IF(('[1]Drawer Front Profiles'!$D85-0)&gt;=0,"Look B,C,D,F &amp; G","No")</f>
        <v>Look B,C,D,F &amp; G</v>
      </c>
      <c r="D85" s="74" t="str">
        <f>IF(('[1]Drawer Front Profiles'!$D85-0)&gt;=0,"Look B,C,D,F &amp; G","No")</f>
        <v>Look B,C,D,F &amp; G</v>
      </c>
      <c r="E85" s="74" t="str">
        <f>IF(('[1]Drawer Front Profiles'!$D85-2.6439654)&gt;=0,"Look B,C,D,F &amp; G","No")</f>
        <v>Look B,C,D,F &amp; G</v>
      </c>
      <c r="F85" s="74" t="str">
        <f>IF(('[1]Drawer Front Profiles'!$D85-6.5903696)&gt;=0,"Look B,C,D,F &amp; G","No")</f>
        <v>Look B,C,D,F &amp; G</v>
      </c>
      <c r="G85" s="74" t="str">
        <f>IF(('[1]Drawer Front Profiles'!$D85-15.46250146)&gt;=0,"Look C,D &amp; G","No")</f>
        <v>Look C,D &amp; G</v>
      </c>
      <c r="H85" s="74" t="str">
        <f>IF(('[1]Drawer Front Profiles'!$D85-9.34404481)&gt;=0,"Look B,C,D &amp; G","No")</f>
        <v>Look B,C,D &amp; G</v>
      </c>
      <c r="I85" s="74" t="str">
        <f>IF(('[1]Drawer Front Profiles'!$D85-0)&gt;=0,"Look B,C,D,F &amp; G","No")</f>
        <v>Look B,C,D,F &amp; G</v>
      </c>
      <c r="J85" s="74" t="str">
        <f>IF(('[1]Drawer Front Profiles'!$D85-1.99442068)&gt;=0,"Look B,C,D,F &amp; G","No")</f>
        <v>Look B,C,D,F &amp; G</v>
      </c>
      <c r="K85" s="74" t="str">
        <f>IF(('[1]Drawer Front Profiles'!$D85-15.75471398)&gt;=0,"Look C,D &amp; G","No")</f>
        <v>Look C,D &amp; G</v>
      </c>
      <c r="L85" s="74" t="str">
        <f>IF(('[1]Drawer Front Profiles'!$D85-14.02090435)&gt;=0,"Look C,D &amp; G","No")</f>
        <v>Look C,D &amp; G</v>
      </c>
      <c r="M85" s="74" t="str">
        <f>IF(('[1]Drawer Front Profiles'!$D85-18.41250064)&gt;=0,"Look C,D &amp; G","No")</f>
        <v>Look C,D &amp; G</v>
      </c>
      <c r="N85" s="74" t="str">
        <f>IF(('[1]Drawer Front Profiles'!$D85-0)&gt;=0,"Look B,C,D &amp; G","No")</f>
        <v>Look B,C,D &amp; G</v>
      </c>
      <c r="O85" s="74" t="str">
        <f>IF(('[1]Drawer Front Profiles'!$D85-3.04396498)&gt;=0,"Look B,C,D &amp; G","No")</f>
        <v>Look B,C,D &amp; G</v>
      </c>
      <c r="P85" s="74" t="str">
        <f>IF(('[1]Drawer Front Profiles'!$D85-18.64135815)&gt;=0,"Look C,D &amp; G","No")</f>
        <v>Look C,D &amp; G</v>
      </c>
      <c r="Q85" s="74" t="str">
        <f>IF(('[1]Drawer Front Profiles'!$D85-16.84645805)&gt;=0,"Look C,D &amp; G","No")</f>
        <v>Look C,D &amp; G</v>
      </c>
      <c r="R85" s="75" t="str">
        <f>IF(('[1]Drawer Front Profiles'!$D85-15.46250146)&gt;=0,"Look B,C,D &amp; G","No")</f>
        <v>Look B,C,D &amp; G</v>
      </c>
      <c r="S85" s="74" t="str">
        <f>IF(('[1]Drawer Front Profiles'!$D85-27.94954481)&gt;=0,"Look C,D &amp; G","No")</f>
        <v>Look C,D &amp; G</v>
      </c>
      <c r="T85" s="74" t="str">
        <f>IF(('[1]Drawer Front Profiles'!$D85-18.64404399)&gt;=0,"Look C,D &amp; G","No")</f>
        <v>Look C,D &amp; G</v>
      </c>
      <c r="U85" s="75" t="str">
        <f>IF(('[1]Drawer Front Profiles'!$D85-0)&gt;=0,"Look B,C,D &amp; G","No")</f>
        <v>Look B,C,D &amp; G</v>
      </c>
      <c r="V85" s="75" t="str">
        <f>IF(('[1]Drawer Front Profiles'!$D85-8.58589172)&gt;=0,"Look B,C,D &amp; G","No")</f>
        <v>Look B,C,D &amp; G</v>
      </c>
      <c r="W85" s="74" t="str">
        <f>IF(('[1]Drawer Front Profiles'!$D85-0)&gt;=0,"Look B,C,D,F &amp; G","No")</f>
        <v>Look B,C,D,F &amp; G</v>
      </c>
      <c r="X85" s="74" t="str">
        <f>IF(('[1]Drawer Front Profiles'!$D85-2.64403281)&gt;=0,"Look C,D &amp; G","No")</f>
        <v>Look C,D &amp; G</v>
      </c>
      <c r="Y85" s="75" t="str">
        <f>IF(('[1]Drawer Front Profiles'!$D85-9.07032804)&gt;=0,"Look C,D &amp; G","No")</f>
        <v>Look C,D &amp; G</v>
      </c>
      <c r="Z85" s="75" t="str">
        <f>IF(('[1]Drawer Front Profiles'!$D85-15.46250146)&gt;=0,"Look C,D &amp; G","No")</f>
        <v>Look C,D &amp; G</v>
      </c>
      <c r="AA85" s="75" t="str">
        <f>IF(('[1]Drawer Front Profiles'!$D85-15.69403715)&gt;=0,"Look B,C,D &amp; G","No")</f>
        <v>Look B,C,D &amp; G</v>
      </c>
      <c r="AB85" s="75" t="str">
        <f>IF(('[1]Drawer Front Profiles'!$D85-9.07032804)&gt;=0,"Look B,C,D,F &amp; G","No")</f>
        <v>Look B,C,D,F &amp; G</v>
      </c>
      <c r="AC85" s="74" t="str">
        <f>IF(('[1]Drawer Front Profiles'!$D85-14.02090435)&gt;=0,"Look B,C,D &amp; G","No")</f>
        <v>Look B,C,D &amp; G</v>
      </c>
      <c r="AD85" s="76" t="str">
        <f>IF(('[1]Drawer Front Profiles'!$D85-0)&gt;=0,"Look B,C,D,F &amp; G","No")</f>
        <v>Look B,C,D,F &amp; G</v>
      </c>
      <c r="AE85" s="74" t="str">
        <f>IF(('[1]Drawer Front Profiles'!$D85-6.35954126)&gt;=0,"Look B,C,D &amp; G","No")</f>
        <v>Look B,C,D &amp; G</v>
      </c>
      <c r="AF85" s="76" t="str">
        <f>IF(('[1]Drawer Front Profiles'!$D85-19.68205639)&gt;=0,"Look B,C,D,F &amp; G","No")</f>
        <v>Look B,C,D,F &amp; G</v>
      </c>
      <c r="AG85" s="76" t="str">
        <f>IF(('[1]Drawer Front Profiles'!$D85-15.69404481)&gt;=0,"Look B,C,D,F &amp; G","No")</f>
        <v>Look B,C,D,F &amp; G</v>
      </c>
      <c r="AH85" s="76" t="str">
        <f>IF(('[1]Drawer Front Profiles'!$D85-0)&gt;=0,"Look B,C,D,F &amp; G","No")</f>
        <v>Look B,C,D,F &amp; G</v>
      </c>
      <c r="AI85" s="76" t="str">
        <f>IF(('[1]Drawer Front Profiles'!$D85-18.63750146)&gt;=0,"Look B,C,D,F &amp; G","No")</f>
        <v>Look B,C,D,F &amp; G</v>
      </c>
      <c r="AJ85" s="76" t="str">
        <f>IF(('[1]Drawer Front Profiles'!$D85-7.75654335)&gt;=0,"Look B,C,D,F &amp; G","No")</f>
        <v>Look B,C,D,F &amp; G</v>
      </c>
      <c r="AK85" s="76" t="str">
        <f>IF(('[1]Drawer Front Profiles'!$D85-12.2875)&gt;=0,"Look B,C,D,F &amp; G","No")</f>
        <v>Look B,C,D,F &amp; G</v>
      </c>
      <c r="AL85" s="76" t="str">
        <f>IF(('[1]Drawer Front Profiles'!$D85-2.64403281)&gt;=0,"Look B,C,D,F &amp; G","No")</f>
        <v>Look B,C,D,F &amp; G</v>
      </c>
      <c r="AM85" s="76" t="str">
        <f>IF(('[1]Drawer Front Profiles'!$D85-0)&gt;=0,"Look B,C,D,F &amp; G","No")</f>
        <v>Look B,C,D,F &amp; G</v>
      </c>
      <c r="AN85" s="76" t="str">
        <f>IF(('[1]Drawer Front Profiles'!$D85-0)&gt;=0,"Look B,C,D,F &amp; G","No")</f>
        <v>Look B,C,D,F &amp; G</v>
      </c>
      <c r="AO85" s="76" t="str">
        <f>IF(('[1]Drawer Front Profiles'!$D85-2.64403281)&gt;=0,"Look B,C,D,F &amp; G","No")</f>
        <v>Look B,C,D,F &amp; G</v>
      </c>
      <c r="AP85" s="76" t="str">
        <f>IF(('[1]Drawer Front Profiles'!$D85-6.5903696)&gt;=0,"Look B,C,D,F &amp; G","No")</f>
        <v>Look B,C,D,F &amp; G</v>
      </c>
      <c r="AQ85" s="76" t="str">
        <f>IF(('[1]Drawer Front Profiles'!$D85-0)&gt;=0,"Look B,C,D,F &amp; G","No")</f>
        <v>Look B,C,D,F &amp; G</v>
      </c>
      <c r="AR85" s="76" t="str">
        <f>IF(('[1]Drawer Front Profiles'!$D85-1.99442068)&gt;=0,"Look B,C,D,F &amp; G","No")</f>
        <v>Look B,C,D,F &amp; G</v>
      </c>
      <c r="AS85" s="76" t="str">
        <f>IF(('[1]Drawer Front Profiles'!$D85-0)&gt;=0,"Look B,C,D,F &amp; G","No")</f>
        <v>Look B,C,D,F &amp; G</v>
      </c>
      <c r="AT85" s="76" t="str">
        <f>IF(('[1]Drawer Front Profiles'!$D85-9.07032804)&gt;=0,"Look B,C,D,F &amp; G","No")</f>
        <v>Look B,C,D,F &amp; G</v>
      </c>
      <c r="AU85" s="76" t="str">
        <f>IF(('[1]Drawer Front Profiles'!$D85-0)&gt;=0,"Look B,C,D,F &amp; G","No")</f>
        <v>Look B,C,D,F &amp; G</v>
      </c>
      <c r="AV85" s="76" t="str">
        <f>IF(('[1]Drawer Front Profiles'!$D85-0)&gt;=0,"Look B,C,D,F &amp; G","No")</f>
        <v>Look B,C,D,F &amp; G</v>
      </c>
      <c r="AW85" s="76" t="str">
        <f>IF(('[1]Drawer Front Profiles'!$D85-18.86904481)&gt;=0,"Look B,C,D,F &amp; G","No")</f>
        <v>Look B,C,D,F &amp; G</v>
      </c>
      <c r="AX85" s="76" t="str">
        <f>IF(('[1]Drawer Front Profiles'!$D85-7.75654335)&gt;=0,"Look B,C,D,F &amp; G","No")</f>
        <v>Look B,C,D,F &amp; G</v>
      </c>
      <c r="AY85" s="76" t="str">
        <f>IF(('[1]Drawer Front Profiles'!$D85-17.28154481)&gt;=0,"Look B,C,D,F &amp; G","No")</f>
        <v>Look B,C,D,F &amp; G</v>
      </c>
      <c r="AZ85" s="76" t="str">
        <f>IF(('[1]Drawer Front Profiles'!$D85-18.6375)&gt;=0,"Look B,C,D,F &amp; G","No")</f>
        <v>Look B,C,D,F &amp; G</v>
      </c>
      <c r="BA85" s="76" t="str">
        <f>IF(('[1]Drawer Front Profiles'!$D85-9.34404)&gt;=0,"Look B,C,D,F &amp; G","No")</f>
        <v>Look B,C,D,F &amp; G</v>
      </c>
      <c r="BB85" s="76" t="str">
        <f>IF(('[1]Drawer Front Profiles'!$D85-28.1625)&gt;=0,"Look B,C,D,F &amp; G","No")</f>
        <v>Look B,C,D,F &amp; G</v>
      </c>
      <c r="BC85" s="76" t="str">
        <f>IF(('[1]Drawer Front Profiles'!$D85-0)&gt;=0,"Look B,C,D,F &amp; G","No")</f>
        <v>Look B,C,D,F &amp; G</v>
      </c>
      <c r="BD85" s="76" t="str">
        <f>IF(('[1]Drawer Front Profiles'!$D85-21.81250146)&gt;=0,"Look B,C,D,F &amp; G","No")</f>
        <v>Look B,C,D,F &amp; G</v>
      </c>
      <c r="BE85" s="76" t="str">
        <f>IF(('[1]Drawer Front Profiles'!$D85-9.1352216)&gt;=0,"Look B,C,D,F &amp; G","No")</f>
        <v>Look B,C,D,F &amp; G</v>
      </c>
      <c r="BF85" s="76" t="str">
        <f>IF(('[1]Drawer Front Profiles'!$D85-9.1352216)&gt;=0,"Look B,C,D,F &amp; G","No")</f>
        <v>Look B,C,D,F &amp; G</v>
      </c>
      <c r="BG85" s="76" t="str">
        <f>IF(('[1]Drawer Front Profiles'!$D85-21.81250292)&gt;=0,"Look B,C,D,F &amp; G","No")</f>
        <v>Look B,C,D,F &amp; G</v>
      </c>
      <c r="BH85" s="76" t="str">
        <f>IF(('[1]Drawer Front Profiles'!$D85-21.81252021)&gt;=0,"Look B,C,D,F &amp; G","No")</f>
        <v>Look B,C,D,F &amp; G</v>
      </c>
      <c r="BI85" s="76" t="str">
        <f>IF(('[1]Drawer Front Profiles'!$D85-7.525)&gt;=0,"Look B,C,D,F &amp; G","No")</f>
        <v>Look B,C,D,F &amp; G</v>
      </c>
    </row>
    <row r="86" spans="1:61" ht="16.5" thickBot="1" x14ac:dyDescent="0.3">
      <c r="A86" s="14" t="str">
        <f>IF('[1]Drawer Front Profiles'!$A86&lt;&gt;"",'[1]Drawer Front Profiles'!$A86,"")</f>
        <v>261RP</v>
      </c>
      <c r="B86" s="14" t="str">
        <f>IF('[1]Drawer Front Profiles'!$B86&lt;&gt;"",'[1]Drawer Front Profiles'!$B86,"")</f>
        <v>329-19RP</v>
      </c>
      <c r="C86" s="73" t="str">
        <f>IF(('[1]Drawer Front Profiles'!$D86-0)&gt;=0,"Look B,C,D,F &amp; G","No")</f>
        <v>Look B,C,D,F &amp; G</v>
      </c>
      <c r="D86" s="74" t="str">
        <f>IF(('[1]Drawer Front Profiles'!$D86-0)&gt;=0,"Look B,C,D,F &amp; G","No")</f>
        <v>Look B,C,D,F &amp; G</v>
      </c>
      <c r="E86" s="74" t="str">
        <f>IF(('[1]Drawer Front Profiles'!$D86-2.6439654)&gt;=0,"Look B,C,D,F &amp; G","No")</f>
        <v>Look B,C,D,F &amp; G</v>
      </c>
      <c r="F86" s="74" t="str">
        <f>IF(('[1]Drawer Front Profiles'!$D86-6.5903696)&gt;=0,"Look B,C,D,F &amp; G","No")</f>
        <v>Look B,C,D,F &amp; G</v>
      </c>
      <c r="G86" s="74" t="str">
        <f>IF(('[1]Drawer Front Profiles'!$D86-15.46250146)&gt;=0,"Look C,D &amp; G","No")</f>
        <v>No</v>
      </c>
      <c r="H86" s="74" t="str">
        <f>IF(('[1]Drawer Front Profiles'!$D86-9.34404481)&gt;=0,"Look B,C,D &amp; G","No")</f>
        <v>No</v>
      </c>
      <c r="I86" s="74" t="str">
        <f>IF(('[1]Drawer Front Profiles'!$D86-0)&gt;=0,"Look B,C,D,F &amp; G","No")</f>
        <v>Look B,C,D,F &amp; G</v>
      </c>
      <c r="J86" s="74" t="str">
        <f>IF(('[1]Drawer Front Profiles'!$D86-1.99442068)&gt;=0,"Look B,C,D,F &amp; G","No")</f>
        <v>Look B,C,D,F &amp; G</v>
      </c>
      <c r="K86" s="74" t="str">
        <f>IF(('[1]Drawer Front Profiles'!$D86-15.75471398)&gt;=0,"Look C,D &amp; G","No")</f>
        <v>No</v>
      </c>
      <c r="L86" s="74" t="str">
        <f>IF(('[1]Drawer Front Profiles'!$D86-14.02090435)&gt;=0,"Look C,D &amp; G","No")</f>
        <v>No</v>
      </c>
      <c r="M86" s="74" t="str">
        <f>IF(('[1]Drawer Front Profiles'!$D86-18.41250064)&gt;=0,"Look C,D &amp; G","No")</f>
        <v>No</v>
      </c>
      <c r="N86" s="74" t="str">
        <f>IF(('[1]Drawer Front Profiles'!$D86-0)&gt;=0,"Look B,C,D &amp; G","No")</f>
        <v>Look B,C,D &amp; G</v>
      </c>
      <c r="O86" s="74" t="str">
        <f>IF(('[1]Drawer Front Profiles'!$D86-3.04396498)&gt;=0,"Look B,C,D &amp; G","No")</f>
        <v>Look B,C,D &amp; G</v>
      </c>
      <c r="P86" s="74" t="str">
        <f>IF(('[1]Drawer Front Profiles'!$D86-18.64135815)&gt;=0,"Look C,D &amp; G","No")</f>
        <v>No</v>
      </c>
      <c r="Q86" s="74" t="str">
        <f>IF(('[1]Drawer Front Profiles'!$D86-16.84645805)&gt;=0,"Look C,D &amp; G","No")</f>
        <v>No</v>
      </c>
      <c r="R86" s="75" t="str">
        <f>IF(('[1]Drawer Front Profiles'!$D86-15.46250146)&gt;=0,"Look B,C,D &amp; G","No")</f>
        <v>No</v>
      </c>
      <c r="S86" s="74" t="str">
        <f>IF(('[1]Drawer Front Profiles'!$D86-27.94954481)&gt;=0,"Look C,D &amp; G","No")</f>
        <v>No</v>
      </c>
      <c r="T86" s="74" t="str">
        <f>IF(('[1]Drawer Front Profiles'!$D86-18.64404399)&gt;=0,"Look C,D &amp; G","No")</f>
        <v>No</v>
      </c>
      <c r="U86" s="75" t="str">
        <f>IF(('[1]Drawer Front Profiles'!$D86-0)&gt;=0,"Look B,C,D &amp; G","No")</f>
        <v>Look B,C,D &amp; G</v>
      </c>
      <c r="V86" s="75" t="str">
        <f>IF(('[1]Drawer Front Profiles'!$D86-8.58589172)&gt;=0,"Look B,C,D &amp; G","No")</f>
        <v>No</v>
      </c>
      <c r="W86" s="74" t="str">
        <f>IF(('[1]Drawer Front Profiles'!$D86-0)&gt;=0,"Look B,C,D,F &amp; G","No")</f>
        <v>Look B,C,D,F &amp; G</v>
      </c>
      <c r="X86" s="74" t="str">
        <f>IF(('[1]Drawer Front Profiles'!$D86-2.64403281)&gt;=0,"Look C,D &amp; G","No")</f>
        <v>Look C,D &amp; G</v>
      </c>
      <c r="Y86" s="75" t="str">
        <f>IF(('[1]Drawer Front Profiles'!$D86-9.07032804)&gt;=0,"Look C,D &amp; G","No")</f>
        <v>No</v>
      </c>
      <c r="Z86" s="75" t="str">
        <f>IF(('[1]Drawer Front Profiles'!$D86-15.46250146)&gt;=0,"Look C,D &amp; G","No")</f>
        <v>No</v>
      </c>
      <c r="AA86" s="75" t="str">
        <f>IF(('[1]Drawer Front Profiles'!$D86-15.69403715)&gt;=0,"Look B,C,D &amp; G","No")</f>
        <v>No</v>
      </c>
      <c r="AB86" s="75" t="str">
        <f>IF(('[1]Drawer Front Profiles'!$D86-9.07032804)&gt;=0,"Look B,C,D,F &amp; G","No")</f>
        <v>No</v>
      </c>
      <c r="AC86" s="74" t="str">
        <f>IF(('[1]Drawer Front Profiles'!$D86-14.02090435)&gt;=0,"Look B,C,D &amp; G","No")</f>
        <v>No</v>
      </c>
      <c r="AD86" s="76" t="str">
        <f>IF(('[1]Drawer Front Profiles'!$D86-0)&gt;=0,"Look B,C,D,F &amp; G","No")</f>
        <v>Look B,C,D,F &amp; G</v>
      </c>
      <c r="AE86" s="74" t="str">
        <f>IF(('[1]Drawer Front Profiles'!$D86-6.35954126)&gt;=0,"Look B,C,D &amp; G","No")</f>
        <v>Look B,C,D &amp; G</v>
      </c>
      <c r="AF86" s="76" t="str">
        <f>IF(('[1]Drawer Front Profiles'!$D86-19.68205639)&gt;=0,"Look B,C,D,F &amp; G","No")</f>
        <v>No</v>
      </c>
      <c r="AG86" s="76" t="str">
        <f>IF(('[1]Drawer Front Profiles'!$D86-15.69404481)&gt;=0,"Look B,C,D,F &amp; G","No")</f>
        <v>No</v>
      </c>
      <c r="AH86" s="76" t="str">
        <f>IF(('[1]Drawer Front Profiles'!$D86-0)&gt;=0,"Look B,C,D,F &amp; G","No")</f>
        <v>Look B,C,D,F &amp; G</v>
      </c>
      <c r="AI86" s="76" t="str">
        <f>IF(('[1]Drawer Front Profiles'!$D86-18.63750146)&gt;=0,"Look B,C,D,F &amp; G","No")</f>
        <v>No</v>
      </c>
      <c r="AJ86" s="76" t="str">
        <f>IF(('[1]Drawer Front Profiles'!$D86-7.75654335)&gt;=0,"Look B,C,D,F &amp; G","No")</f>
        <v>Look B,C,D,F &amp; G</v>
      </c>
      <c r="AK86" s="76" t="str">
        <f>IF(('[1]Drawer Front Profiles'!$D86-12.2875)&gt;=0,"Look B,C,D,F &amp; G","No")</f>
        <v>No</v>
      </c>
      <c r="AL86" s="76" t="str">
        <f>IF(('[1]Drawer Front Profiles'!$D86-2.64403281)&gt;=0,"Look B,C,D,F &amp; G","No")</f>
        <v>Look B,C,D,F &amp; G</v>
      </c>
      <c r="AM86" s="76" t="str">
        <f>IF(('[1]Drawer Front Profiles'!$D86-0)&gt;=0,"Look B,C,D,F &amp; G","No")</f>
        <v>Look B,C,D,F &amp; G</v>
      </c>
      <c r="AN86" s="76" t="str">
        <f>IF(('[1]Drawer Front Profiles'!$D86-0)&gt;=0,"Look B,C,D,F &amp; G","No")</f>
        <v>Look B,C,D,F &amp; G</v>
      </c>
      <c r="AO86" s="76" t="str">
        <f>IF(('[1]Drawer Front Profiles'!$D86-2.64403281)&gt;=0,"Look B,C,D,F &amp; G","No")</f>
        <v>Look B,C,D,F &amp; G</v>
      </c>
      <c r="AP86" s="76" t="str">
        <f>IF(('[1]Drawer Front Profiles'!$D86-6.5903696)&gt;=0,"Look B,C,D,F &amp; G","No")</f>
        <v>Look B,C,D,F &amp; G</v>
      </c>
      <c r="AQ86" s="76" t="str">
        <f>IF(('[1]Drawer Front Profiles'!$D86-0)&gt;=0,"Look B,C,D,F &amp; G","No")</f>
        <v>Look B,C,D,F &amp; G</v>
      </c>
      <c r="AR86" s="76" t="str">
        <f>IF(('[1]Drawer Front Profiles'!$D86-1.99442068)&gt;=0,"Look B,C,D,F &amp; G","No")</f>
        <v>Look B,C,D,F &amp; G</v>
      </c>
      <c r="AS86" s="76" t="str">
        <f>IF(('[1]Drawer Front Profiles'!$D86-0)&gt;=0,"Look B,C,D,F &amp; G","No")</f>
        <v>Look B,C,D,F &amp; G</v>
      </c>
      <c r="AT86" s="76" t="str">
        <f>IF(('[1]Drawer Front Profiles'!$D86-9.07032804)&gt;=0,"Look B,C,D,F &amp; G","No")</f>
        <v>No</v>
      </c>
      <c r="AU86" s="76" t="str">
        <f>IF(('[1]Drawer Front Profiles'!$D86-0)&gt;=0,"Look B,C,D,F &amp; G","No")</f>
        <v>Look B,C,D,F &amp; G</v>
      </c>
      <c r="AV86" s="76" t="str">
        <f>IF(('[1]Drawer Front Profiles'!$D86-0)&gt;=0,"Look B,C,D,F &amp; G","No")</f>
        <v>Look B,C,D,F &amp; G</v>
      </c>
      <c r="AW86" s="76" t="str">
        <f>IF(('[1]Drawer Front Profiles'!$D86-18.86904481)&gt;=0,"Look B,C,D,F &amp; G","No")</f>
        <v>No</v>
      </c>
      <c r="AX86" s="76" t="str">
        <f>IF(('[1]Drawer Front Profiles'!$D86-7.75654335)&gt;=0,"Look B,C,D,F &amp; G","No")</f>
        <v>Look B,C,D,F &amp; G</v>
      </c>
      <c r="AY86" s="76" t="str">
        <f>IF(('[1]Drawer Front Profiles'!$D86-17.28154481)&gt;=0,"Look B,C,D,F &amp; G","No")</f>
        <v>No</v>
      </c>
      <c r="AZ86" s="76" t="str">
        <f>IF(('[1]Drawer Front Profiles'!$D86-18.6375)&gt;=0,"Look B,C,D,F &amp; G","No")</f>
        <v>No</v>
      </c>
      <c r="BA86" s="76" t="str">
        <f>IF(('[1]Drawer Front Profiles'!$D86-9.34404)&gt;=0,"Look B,C,D,F &amp; G","No")</f>
        <v>No</v>
      </c>
      <c r="BB86" s="76" t="str">
        <f>IF(('[1]Drawer Front Profiles'!$D86-28.1625)&gt;=0,"Look B,C,D,F &amp; G","No")</f>
        <v>No</v>
      </c>
      <c r="BC86" s="76" t="str">
        <f>IF(('[1]Drawer Front Profiles'!$D86-0)&gt;=0,"Look B,C,D,F &amp; G","No")</f>
        <v>Look B,C,D,F &amp; G</v>
      </c>
      <c r="BD86" s="76" t="str">
        <f>IF(('[1]Drawer Front Profiles'!$D86-21.81250146)&gt;=0,"Look B,C,D,F &amp; G","No")</f>
        <v>No</v>
      </c>
      <c r="BE86" s="76" t="str">
        <f>IF(('[1]Drawer Front Profiles'!$D86-9.1352216)&gt;=0,"Look B,C,D,F &amp; G","No")</f>
        <v>No</v>
      </c>
      <c r="BF86" s="76" t="str">
        <f>IF(('[1]Drawer Front Profiles'!$D86-9.1352216)&gt;=0,"Look B,C,D,F &amp; G","No")</f>
        <v>No</v>
      </c>
      <c r="BG86" s="76" t="str">
        <f>IF(('[1]Drawer Front Profiles'!$D86-21.81250292)&gt;=0,"Look B,C,D,F &amp; G","No")</f>
        <v>No</v>
      </c>
      <c r="BH86" s="76" t="str">
        <f>IF(('[1]Drawer Front Profiles'!$D86-21.81252021)&gt;=0,"Look B,C,D,F &amp; G","No")</f>
        <v>No</v>
      </c>
      <c r="BI86" s="76" t="str">
        <f>IF(('[1]Drawer Front Profiles'!$D86-7.525)&gt;=0,"Look B,C,D,F &amp; G","No")</f>
        <v>Look B,C,D,F &amp; G</v>
      </c>
    </row>
    <row r="87" spans="1:61" ht="16.5" thickBot="1" x14ac:dyDescent="0.3">
      <c r="A87" s="14" t="str">
        <f>IF('[1]Drawer Front Profiles'!$A87&lt;&gt;"",'[1]Drawer Front Profiles'!$A87,"")</f>
        <v>N/A</v>
      </c>
      <c r="B87" s="14" t="str">
        <f>IF('[1]Drawer Front Profiles'!$B87&lt;&gt;"",'[1]Drawer Front Profiles'!$B87,"")</f>
        <v>331-32RP</v>
      </c>
      <c r="C87" s="73" t="str">
        <f>IF(('[1]Drawer Front Profiles'!$D87-0)&gt;=0,"Look B,C,D,F &amp; G","No")</f>
        <v>Look B,C,D,F &amp; G</v>
      </c>
      <c r="D87" s="74" t="str">
        <f>IF(('[1]Drawer Front Profiles'!$D87-0)&gt;=0,"Look B,C,D,F &amp; G","No")</f>
        <v>Look B,C,D,F &amp; G</v>
      </c>
      <c r="E87" s="74" t="str">
        <f>IF(('[1]Drawer Front Profiles'!$D87-2.6439654)&gt;=0,"Look B,C,D,F &amp; G","No")</f>
        <v>No</v>
      </c>
      <c r="F87" s="74" t="str">
        <f>IF(('[1]Drawer Front Profiles'!$D87-6.5903696)&gt;=0,"Look B,C,D,F &amp; G","No")</f>
        <v>No</v>
      </c>
      <c r="G87" s="74" t="str">
        <f>IF(('[1]Drawer Front Profiles'!$D87-15.46250146)&gt;=0,"Look C,D &amp; G","No")</f>
        <v>No</v>
      </c>
      <c r="H87" s="74" t="str">
        <f>IF(('[1]Drawer Front Profiles'!$D87-9.34404481)&gt;=0,"Look B,C,D &amp; G","No")</f>
        <v>No</v>
      </c>
      <c r="I87" s="74" t="str">
        <f>IF(('[1]Drawer Front Profiles'!$D87-0)&gt;=0,"Look B,C,D,F &amp; G","No")</f>
        <v>Look B,C,D,F &amp; G</v>
      </c>
      <c r="J87" s="74" t="str">
        <f>IF(('[1]Drawer Front Profiles'!$D87-1.99442068)&gt;=0,"Look B,C,D,F &amp; G","No")</f>
        <v>No</v>
      </c>
      <c r="K87" s="74" t="str">
        <f>IF(('[1]Drawer Front Profiles'!$D87-15.75471398)&gt;=0,"Look C,D &amp; G","No")</f>
        <v>No</v>
      </c>
      <c r="L87" s="74" t="str">
        <f>IF(('[1]Drawer Front Profiles'!$D87-14.02090435)&gt;=0,"Look C,D &amp; G","No")</f>
        <v>No</v>
      </c>
      <c r="M87" s="74" t="str">
        <f>IF(('[1]Drawer Front Profiles'!$D87-18.41250064)&gt;=0,"Look C,D &amp; G","No")</f>
        <v>No</v>
      </c>
      <c r="N87" s="74" t="str">
        <f>IF(('[1]Drawer Front Profiles'!$D87-0)&gt;=0,"Look B,C,D &amp; G","No")</f>
        <v>Look B,C,D &amp; G</v>
      </c>
      <c r="O87" s="74" t="str">
        <f>IF(('[1]Drawer Front Profiles'!$D87-3.04396498)&gt;=0,"Look B,C,D &amp; G","No")</f>
        <v>No</v>
      </c>
      <c r="P87" s="74" t="str">
        <f>IF(('[1]Drawer Front Profiles'!$D87-18.64135815)&gt;=0,"Look C,D &amp; G","No")</f>
        <v>No</v>
      </c>
      <c r="Q87" s="74" t="str">
        <f>IF(('[1]Drawer Front Profiles'!$D87-16.84645805)&gt;=0,"Look C,D &amp; G","No")</f>
        <v>No</v>
      </c>
      <c r="R87" s="75" t="str">
        <f>IF(('[1]Drawer Front Profiles'!$D87-15.46250146)&gt;=0,"Look B,C,D &amp; G","No")</f>
        <v>No</v>
      </c>
      <c r="S87" s="74" t="str">
        <f>IF(('[1]Drawer Front Profiles'!$D87-27.94954481)&gt;=0,"Look C,D &amp; G","No")</f>
        <v>No</v>
      </c>
      <c r="T87" s="74" t="str">
        <f>IF(('[1]Drawer Front Profiles'!$D87-18.64404399)&gt;=0,"Look C,D &amp; G","No")</f>
        <v>No</v>
      </c>
      <c r="U87" s="75" t="str">
        <f>IF(('[1]Drawer Front Profiles'!$D87-0)&gt;=0,"Look B,C,D &amp; G","No")</f>
        <v>Look B,C,D &amp; G</v>
      </c>
      <c r="V87" s="75" t="str">
        <f>IF(('[1]Drawer Front Profiles'!$D87-8.58589172)&gt;=0,"Look B,C,D &amp; G","No")</f>
        <v>No</v>
      </c>
      <c r="W87" s="74" t="str">
        <f>IF(('[1]Drawer Front Profiles'!$D87-0)&gt;=0,"Look B,C,D,F &amp; G","No")</f>
        <v>Look B,C,D,F &amp; G</v>
      </c>
      <c r="X87" s="74" t="str">
        <f>IF(('[1]Drawer Front Profiles'!$D87-2.64403281)&gt;=0,"Look C,D &amp; G","No")</f>
        <v>No</v>
      </c>
      <c r="Y87" s="75" t="str">
        <f>IF(('[1]Drawer Front Profiles'!$D87-9.07032804)&gt;=0,"Look C,D &amp; G","No")</f>
        <v>No</v>
      </c>
      <c r="Z87" s="75" t="str">
        <f>IF(('[1]Drawer Front Profiles'!$D87-15.46250146)&gt;=0,"Look C,D &amp; G","No")</f>
        <v>No</v>
      </c>
      <c r="AA87" s="75" t="str">
        <f>IF(('[1]Drawer Front Profiles'!$D87-15.69403715)&gt;=0,"Look B,C,D &amp; G","No")</f>
        <v>No</v>
      </c>
      <c r="AB87" s="75" t="str">
        <f>IF(('[1]Drawer Front Profiles'!$D87-9.07032804)&gt;=0,"Look B,C,D,F &amp; G","No")</f>
        <v>No</v>
      </c>
      <c r="AC87" s="74" t="str">
        <f>IF(('[1]Drawer Front Profiles'!$D87-14.02090435)&gt;=0,"Look B,C,D &amp; G","No")</f>
        <v>No</v>
      </c>
      <c r="AD87" s="76" t="str">
        <f>IF(('[1]Drawer Front Profiles'!$D87-0)&gt;=0,"Look B,C,D,F &amp; G","No")</f>
        <v>Look B,C,D,F &amp; G</v>
      </c>
      <c r="AE87" s="74" t="str">
        <f>IF(('[1]Drawer Front Profiles'!$D87-6.35954126)&gt;=0,"Look B,C,D &amp; G","No")</f>
        <v>No</v>
      </c>
      <c r="AF87" s="76" t="str">
        <f>IF(('[1]Drawer Front Profiles'!$D87-19.68205639)&gt;=0,"Look B,C,D,F &amp; G","No")</f>
        <v>No</v>
      </c>
      <c r="AG87" s="76" t="str">
        <f>IF(('[1]Drawer Front Profiles'!$D87-15.69404481)&gt;=0,"Look B,C,D,F &amp; G","No")</f>
        <v>No</v>
      </c>
      <c r="AH87" s="76" t="str">
        <f>IF(('[1]Drawer Front Profiles'!$D87-0)&gt;=0,"Look B,C,D,F &amp; G","No")</f>
        <v>Look B,C,D,F &amp; G</v>
      </c>
      <c r="AI87" s="76" t="str">
        <f>IF(('[1]Drawer Front Profiles'!$D87-18.63750146)&gt;=0,"Look B,C,D,F &amp; G","No")</f>
        <v>No</v>
      </c>
      <c r="AJ87" s="76" t="str">
        <f>IF(('[1]Drawer Front Profiles'!$D87-7.75654335)&gt;=0,"Look B,C,D,F &amp; G","No")</f>
        <v>No</v>
      </c>
      <c r="AK87" s="76" t="str">
        <f>IF(('[1]Drawer Front Profiles'!$D87-12.2875)&gt;=0,"Look B,C,D,F &amp; G","No")</f>
        <v>No</v>
      </c>
      <c r="AL87" s="76" t="str">
        <f>IF(('[1]Drawer Front Profiles'!$D87-2.64403281)&gt;=0,"Look B,C,D,F &amp; G","No")</f>
        <v>No</v>
      </c>
      <c r="AM87" s="76" t="str">
        <f>IF(('[1]Drawer Front Profiles'!$D87-0)&gt;=0,"Look B,C,D,F &amp; G","No")</f>
        <v>Look B,C,D,F &amp; G</v>
      </c>
      <c r="AN87" s="76" t="str">
        <f>IF(('[1]Drawer Front Profiles'!$D87-0)&gt;=0,"Look B,C,D,F &amp; G","No")</f>
        <v>Look B,C,D,F &amp; G</v>
      </c>
      <c r="AO87" s="76" t="str">
        <f>IF(('[1]Drawer Front Profiles'!$D87-2.64403281)&gt;=0,"Look B,C,D,F &amp; G","No")</f>
        <v>No</v>
      </c>
      <c r="AP87" s="76" t="str">
        <f>IF(('[1]Drawer Front Profiles'!$D87-6.5903696)&gt;=0,"Look B,C,D,F &amp; G","No")</f>
        <v>No</v>
      </c>
      <c r="AQ87" s="76" t="str">
        <f>IF(('[1]Drawer Front Profiles'!$D87-0)&gt;=0,"Look B,C,D,F &amp; G","No")</f>
        <v>Look B,C,D,F &amp; G</v>
      </c>
      <c r="AR87" s="76" t="str">
        <f>IF(('[1]Drawer Front Profiles'!$D87-1.99442068)&gt;=0,"Look B,C,D,F &amp; G","No")</f>
        <v>No</v>
      </c>
      <c r="AS87" s="76" t="str">
        <f>IF(('[1]Drawer Front Profiles'!$D87-0)&gt;=0,"Look B,C,D,F &amp; G","No")</f>
        <v>Look B,C,D,F &amp; G</v>
      </c>
      <c r="AT87" s="76" t="str">
        <f>IF(('[1]Drawer Front Profiles'!$D87-9.07032804)&gt;=0,"Look B,C,D,F &amp; G","No")</f>
        <v>No</v>
      </c>
      <c r="AU87" s="76" t="str">
        <f>IF(('[1]Drawer Front Profiles'!$D87-0)&gt;=0,"Look B,C,D,F &amp; G","No")</f>
        <v>Look B,C,D,F &amp; G</v>
      </c>
      <c r="AV87" s="76" t="str">
        <f>IF(('[1]Drawer Front Profiles'!$D87-0)&gt;=0,"Look B,C,D,F &amp; G","No")</f>
        <v>Look B,C,D,F &amp; G</v>
      </c>
      <c r="AW87" s="76" t="str">
        <f>IF(('[1]Drawer Front Profiles'!$D87-18.86904481)&gt;=0,"Look B,C,D,F &amp; G","No")</f>
        <v>No</v>
      </c>
      <c r="AX87" s="76" t="str">
        <f>IF(('[1]Drawer Front Profiles'!$D87-7.75654335)&gt;=0,"Look B,C,D,F &amp; G","No")</f>
        <v>No</v>
      </c>
      <c r="AY87" s="76" t="str">
        <f>IF(('[1]Drawer Front Profiles'!$D87-17.28154481)&gt;=0,"Look B,C,D,F &amp; G","No")</f>
        <v>No</v>
      </c>
      <c r="AZ87" s="76" t="str">
        <f>IF(('[1]Drawer Front Profiles'!$D87-18.6375)&gt;=0,"Look B,C,D,F &amp; G","No")</f>
        <v>No</v>
      </c>
      <c r="BA87" s="76" t="str">
        <f>IF(('[1]Drawer Front Profiles'!$D87-9.34404)&gt;=0,"Look B,C,D,F &amp; G","No")</f>
        <v>No</v>
      </c>
      <c r="BB87" s="76" t="str">
        <f>IF(('[1]Drawer Front Profiles'!$D87-28.1625)&gt;=0,"Look B,C,D,F &amp; G","No")</f>
        <v>No</v>
      </c>
      <c r="BC87" s="76" t="str">
        <f>IF(('[1]Drawer Front Profiles'!$D87-0)&gt;=0,"Look B,C,D,F &amp; G","No")</f>
        <v>Look B,C,D,F &amp; G</v>
      </c>
      <c r="BD87" s="76" t="str">
        <f>IF(('[1]Drawer Front Profiles'!$D87-21.81250146)&gt;=0,"Look B,C,D,F &amp; G","No")</f>
        <v>No</v>
      </c>
      <c r="BE87" s="76" t="str">
        <f>IF(('[1]Drawer Front Profiles'!$D87-9.1352216)&gt;=0,"Look B,C,D,F &amp; G","No")</f>
        <v>No</v>
      </c>
      <c r="BF87" s="76" t="str">
        <f>IF(('[1]Drawer Front Profiles'!$D87-9.1352216)&gt;=0,"Look B,C,D,F &amp; G","No")</f>
        <v>No</v>
      </c>
      <c r="BG87" s="76" t="str">
        <f>IF(('[1]Drawer Front Profiles'!$D87-21.81250292)&gt;=0,"Look B,C,D,F &amp; G","No")</f>
        <v>No</v>
      </c>
      <c r="BH87" s="76" t="str">
        <f>IF(('[1]Drawer Front Profiles'!$D87-21.81252021)&gt;=0,"Look B,C,D,F &amp; G","No")</f>
        <v>No</v>
      </c>
      <c r="BI87" s="76" t="str">
        <f>IF(('[1]Drawer Front Profiles'!$D87-7.525)&gt;=0,"Look B,C,D,F &amp; G","No")</f>
        <v>No</v>
      </c>
    </row>
    <row r="88" spans="1:61" ht="16.5" thickBot="1" x14ac:dyDescent="0.3">
      <c r="A88" s="127" t="str">
        <f>IF('[1]Drawer Front Profiles'!$A88&lt;&gt;"",'[1]Drawer Front Profiles'!$A88,"")</f>
        <v>266RP</v>
      </c>
      <c r="B88" s="127" t="str">
        <f>IF('[1]Drawer Front Profiles'!$B88&lt;&gt;"",'[1]Drawer Front Profiles'!$B88,"")</f>
        <v>331-38RP</v>
      </c>
      <c r="C88" s="128" t="str">
        <f>IF(('[1]Drawer Front Profiles'!$D88-0)&gt;=0,"Look B,C,D,F &amp; G","No")</f>
        <v>Look B,C,D,F &amp; G</v>
      </c>
      <c r="D88" s="129" t="str">
        <f>IF(('[1]Drawer Front Profiles'!$D88-0)&gt;=0,"Look B,C,D,F &amp; G","No")</f>
        <v>Look B,C,D,F &amp; G</v>
      </c>
      <c r="E88" s="129" t="str">
        <f>IF(('[1]Drawer Front Profiles'!$D88-2.6439654)&gt;=0,"Look B,C,D,F &amp; G","No")</f>
        <v>No</v>
      </c>
      <c r="F88" s="129" t="str">
        <f>IF(('[1]Drawer Front Profiles'!$D88-6.5903696)&gt;=0,"Look B,C,D,F &amp; G","No")</f>
        <v>No</v>
      </c>
      <c r="G88" s="129" t="str">
        <f>IF(('[1]Drawer Front Profiles'!$D88-15.46250146)&gt;=0,"Look C,D &amp; G","No")</f>
        <v>No</v>
      </c>
      <c r="H88" s="129" t="str">
        <f>IF(('[1]Drawer Front Profiles'!$D88-9.34404481)&gt;=0,"Look B,C,D &amp; G","No")</f>
        <v>No</v>
      </c>
      <c r="I88" s="129" t="str">
        <f>IF(('[1]Drawer Front Profiles'!$D88-0)&gt;=0,"Look B,C,D,F &amp; G","No")</f>
        <v>Look B,C,D,F &amp; G</v>
      </c>
      <c r="J88" s="129" t="str">
        <f>IF(('[1]Drawer Front Profiles'!$D88-1.99442068)&gt;=0,"Look B,C,D,F &amp; G","No")</f>
        <v>No</v>
      </c>
      <c r="K88" s="129" t="str">
        <f>IF(('[1]Drawer Front Profiles'!$D88-15.75471398)&gt;=0,"Look C,D &amp; G","No")</f>
        <v>No</v>
      </c>
      <c r="L88" s="129" t="str">
        <f>IF(('[1]Drawer Front Profiles'!$D88-14.02090435)&gt;=0,"Look C,D &amp; G","No")</f>
        <v>No</v>
      </c>
      <c r="M88" s="129" t="str">
        <f>IF(('[1]Drawer Front Profiles'!$D88-18.41250064)&gt;=0,"Look C,D &amp; G","No")</f>
        <v>No</v>
      </c>
      <c r="N88" s="129" t="str">
        <f>IF(('[1]Drawer Front Profiles'!$D88-0)&gt;=0,"Look B,C,D &amp; G","No")</f>
        <v>Look B,C,D &amp; G</v>
      </c>
      <c r="O88" s="129" t="str">
        <f>IF(('[1]Drawer Front Profiles'!$D88-3.04396498)&gt;=0,"Look B,C,D &amp; G","No")</f>
        <v>No</v>
      </c>
      <c r="P88" s="129" t="str">
        <f>IF(('[1]Drawer Front Profiles'!$D88-18.64135815)&gt;=0,"Look C,D &amp; G","No")</f>
        <v>No</v>
      </c>
      <c r="Q88" s="129" t="str">
        <f>IF(('[1]Drawer Front Profiles'!$D88-16.84645805)&gt;=0,"Look C,D &amp; G","No")</f>
        <v>No</v>
      </c>
      <c r="R88" s="130" t="str">
        <f>IF(('[1]Drawer Front Profiles'!$D88-15.46250146)&gt;=0,"Look B,C,D &amp; G","No")</f>
        <v>No</v>
      </c>
      <c r="S88" s="129" t="str">
        <f>IF(('[1]Drawer Front Profiles'!$D88-27.94954481)&gt;=0,"Look C,D &amp; G","No")</f>
        <v>No</v>
      </c>
      <c r="T88" s="129" t="str">
        <f>IF(('[1]Drawer Front Profiles'!$D88-18.64404399)&gt;=0,"Look C,D &amp; G","No")</f>
        <v>No</v>
      </c>
      <c r="U88" s="130" t="str">
        <f>IF(('[1]Drawer Front Profiles'!$D88-0)&gt;=0,"Look B,C,D &amp; G","No")</f>
        <v>Look B,C,D &amp; G</v>
      </c>
      <c r="V88" s="130" t="str">
        <f>IF(('[1]Drawer Front Profiles'!$D88-8.58589172)&gt;=0,"Look B,C,D &amp; G","No")</f>
        <v>No</v>
      </c>
      <c r="W88" s="129" t="str">
        <f>IF(('[1]Drawer Front Profiles'!$D88-0)&gt;=0,"Look B,C,D,F &amp; G","No")</f>
        <v>Look B,C,D,F &amp; G</v>
      </c>
      <c r="X88" s="129" t="str">
        <f>IF(('[1]Drawer Front Profiles'!$D88-2.64403281)&gt;=0,"Look C,D &amp; G","No")</f>
        <v>No</v>
      </c>
      <c r="Y88" s="130" t="str">
        <f>IF(('[1]Drawer Front Profiles'!$D88-9.07032804)&gt;=0,"Look C,D &amp; G","No")</f>
        <v>No</v>
      </c>
      <c r="Z88" s="130" t="str">
        <f>IF(('[1]Drawer Front Profiles'!$D88-15.46250146)&gt;=0,"Look C,D &amp; G","No")</f>
        <v>No</v>
      </c>
      <c r="AA88" s="130" t="str">
        <f>IF(('[1]Drawer Front Profiles'!$D88-15.69403715)&gt;=0,"Look B,C,D &amp; G","No")</f>
        <v>No</v>
      </c>
      <c r="AB88" s="130" t="str">
        <f>IF(('[1]Drawer Front Profiles'!$D88-9.07032804)&gt;=0,"Look B,C,D,F &amp; G","No")</f>
        <v>No</v>
      </c>
      <c r="AC88" s="129" t="str">
        <f>IF(('[1]Drawer Front Profiles'!$D88-14.02090435)&gt;=0,"Look B,C,D &amp; G","No")</f>
        <v>No</v>
      </c>
      <c r="AD88" s="131" t="str">
        <f>IF(('[1]Drawer Front Profiles'!$D88-0)&gt;=0,"Look B,C,D,F &amp; G","No")</f>
        <v>Look B,C,D,F &amp; G</v>
      </c>
      <c r="AE88" s="129" t="str">
        <f>IF(('[1]Drawer Front Profiles'!$D88-6.35954126)&gt;=0,"Look B,C,D &amp; G","No")</f>
        <v>No</v>
      </c>
      <c r="AF88" s="131" t="str">
        <f>IF(('[1]Drawer Front Profiles'!$D88-19.68205639)&gt;=0,"Look B,C,D,F &amp; G","No")</f>
        <v>No</v>
      </c>
      <c r="AG88" s="131" t="str">
        <f>IF(('[1]Drawer Front Profiles'!$D88-15.69404481)&gt;=0,"Look B,C,D,F &amp; G","No")</f>
        <v>No</v>
      </c>
      <c r="AH88" s="131" t="str">
        <f>IF(('[1]Drawer Front Profiles'!$D88-0)&gt;=0,"Look B,C,D,F &amp; G","No")</f>
        <v>Look B,C,D,F &amp; G</v>
      </c>
      <c r="AI88" s="131" t="str">
        <f>IF(('[1]Drawer Front Profiles'!$D88-18.63750146)&gt;=0,"Look B,C,D,F &amp; G","No")</f>
        <v>No</v>
      </c>
      <c r="AJ88" s="131" t="str">
        <f>IF(('[1]Drawer Front Profiles'!$D88-7.75654335)&gt;=0,"Look B,C,D,F &amp; G","No")</f>
        <v>No</v>
      </c>
      <c r="AK88" s="131" t="str">
        <f>IF(('[1]Drawer Front Profiles'!$D88-12.2875)&gt;=0,"Look B,C,D,F &amp; G","No")</f>
        <v>No</v>
      </c>
      <c r="AL88" s="131" t="str">
        <f>IF(('[1]Drawer Front Profiles'!$D88-2.64403281)&gt;=0,"Look B,C,D,F &amp; G","No")</f>
        <v>No</v>
      </c>
      <c r="AM88" s="131" t="str">
        <f>IF(('[1]Drawer Front Profiles'!$D88-0)&gt;=0,"Look B,C,D,F &amp; G","No")</f>
        <v>Look B,C,D,F &amp; G</v>
      </c>
      <c r="AN88" s="131" t="str">
        <f>IF(('[1]Drawer Front Profiles'!$D88-0)&gt;=0,"Look B,C,D,F &amp; G","No")</f>
        <v>Look B,C,D,F &amp; G</v>
      </c>
      <c r="AO88" s="131" t="str">
        <f>IF(('[1]Drawer Front Profiles'!$D88-2.64403281)&gt;=0,"Look B,C,D,F &amp; G","No")</f>
        <v>No</v>
      </c>
      <c r="AP88" s="131" t="str">
        <f>IF(('[1]Drawer Front Profiles'!$D88-6.5903696)&gt;=0,"Look B,C,D,F &amp; G","No")</f>
        <v>No</v>
      </c>
      <c r="AQ88" s="131" t="str">
        <f>IF(('[1]Drawer Front Profiles'!$D88-0)&gt;=0,"Look B,C,D,F &amp; G","No")</f>
        <v>Look B,C,D,F &amp; G</v>
      </c>
      <c r="AR88" s="131" t="str">
        <f>IF(('[1]Drawer Front Profiles'!$D88-1.99442068)&gt;=0,"Look B,C,D,F &amp; G","No")</f>
        <v>No</v>
      </c>
      <c r="AS88" s="131" t="str">
        <f>IF(('[1]Drawer Front Profiles'!$D88-0)&gt;=0,"Look B,C,D,F &amp; G","No")</f>
        <v>Look B,C,D,F &amp; G</v>
      </c>
      <c r="AT88" s="131" t="str">
        <f>IF(('[1]Drawer Front Profiles'!$D88-9.07032804)&gt;=0,"Look B,C,D,F &amp; G","No")</f>
        <v>No</v>
      </c>
      <c r="AU88" s="131" t="str">
        <f>IF(('[1]Drawer Front Profiles'!$D88-0)&gt;=0,"Look B,C,D,F &amp; G","No")</f>
        <v>Look B,C,D,F &amp; G</v>
      </c>
      <c r="AV88" s="131" t="str">
        <f>IF(('[1]Drawer Front Profiles'!$D88-0)&gt;=0,"Look B,C,D,F &amp; G","No")</f>
        <v>Look B,C,D,F &amp; G</v>
      </c>
      <c r="AW88" s="131" t="str">
        <f>IF(('[1]Drawer Front Profiles'!$D88-18.86904481)&gt;=0,"Look B,C,D,F &amp; G","No")</f>
        <v>No</v>
      </c>
      <c r="AX88" s="131" t="str">
        <f>IF(('[1]Drawer Front Profiles'!$D88-7.75654335)&gt;=0,"Look B,C,D,F &amp; G","No")</f>
        <v>No</v>
      </c>
      <c r="AY88" s="131" t="str">
        <f>IF(('[1]Drawer Front Profiles'!$D88-17.28154481)&gt;=0,"Look B,C,D,F &amp; G","No")</f>
        <v>No</v>
      </c>
      <c r="AZ88" s="131" t="str">
        <f>IF(('[1]Drawer Front Profiles'!$D88-18.6375)&gt;=0,"Look B,C,D,F &amp; G","No")</f>
        <v>No</v>
      </c>
      <c r="BA88" s="131" t="str">
        <f>IF(('[1]Drawer Front Profiles'!$D88-9.34404)&gt;=0,"Look B,C,D,F &amp; G","No")</f>
        <v>No</v>
      </c>
      <c r="BB88" s="131" t="str">
        <f>IF(('[1]Drawer Front Profiles'!$D88-28.1625)&gt;=0,"Look B,C,D,F &amp; G","No")</f>
        <v>No</v>
      </c>
      <c r="BC88" s="131" t="str">
        <f>IF(('[1]Drawer Front Profiles'!$D88-0)&gt;=0,"Look B,C,D,F &amp; G","No")</f>
        <v>Look B,C,D,F &amp; G</v>
      </c>
      <c r="BD88" s="131" t="str">
        <f>IF(('[1]Drawer Front Profiles'!$D88-21.81250146)&gt;=0,"Look B,C,D,F &amp; G","No")</f>
        <v>No</v>
      </c>
      <c r="BE88" s="131" t="str">
        <f>IF(('[1]Drawer Front Profiles'!$D88-9.1352216)&gt;=0,"Look B,C,D,F &amp; G","No")</f>
        <v>No</v>
      </c>
      <c r="BF88" s="131" t="str">
        <f>IF(('[1]Drawer Front Profiles'!$D88-9.1352216)&gt;=0,"Look B,C,D,F &amp; G","No")</f>
        <v>No</v>
      </c>
      <c r="BG88" s="131" t="str">
        <f>IF(('[1]Drawer Front Profiles'!$D88-21.81250292)&gt;=0,"Look B,C,D,F &amp; G","No")</f>
        <v>No</v>
      </c>
      <c r="BH88" s="131" t="str">
        <f>IF(('[1]Drawer Front Profiles'!$D88-21.81252021)&gt;=0,"Look B,C,D,F &amp; G","No")</f>
        <v>No</v>
      </c>
      <c r="BI88" s="131" t="str">
        <f>IF(('[1]Drawer Front Profiles'!$D88-7.525)&gt;=0,"Look B,C,D,F &amp; G","No")</f>
        <v>No</v>
      </c>
    </row>
    <row r="89" spans="1:61" ht="16.5" thickBot="1" x14ac:dyDescent="0.3">
      <c r="A89" s="14" t="str">
        <f>IF('[1]Drawer Front Profiles'!$A89&lt;&gt;"",'[1]Drawer Front Profiles'!$A89,"")</f>
        <v>267RP</v>
      </c>
      <c r="B89" s="14" t="str">
        <f>IF('[1]Drawer Front Profiles'!$B89&lt;&gt;"",'[1]Drawer Front Profiles'!$B89,"")</f>
        <v>332-25RP</v>
      </c>
      <c r="C89" s="73" t="str">
        <f>IF(('[1]Drawer Front Profiles'!$D89-0)&gt;=0,"Look B,C,D,F &amp; G","No")</f>
        <v>Look B,C,D,F &amp; G</v>
      </c>
      <c r="D89" s="74" t="str">
        <f>IF(('[1]Drawer Front Profiles'!$D89-0)&gt;=0,"Look B,C,D,F &amp; G","No")</f>
        <v>Look B,C,D,F &amp; G</v>
      </c>
      <c r="E89" s="74" t="str">
        <f>IF(('[1]Drawer Front Profiles'!$D89-2.6439654)&gt;=0,"Look B,C,D,F &amp; G","No")</f>
        <v>Look B,C,D,F &amp; G</v>
      </c>
      <c r="F89" s="74" t="str">
        <f>IF(('[1]Drawer Front Profiles'!$D89-6.5903696)&gt;=0,"Look B,C,D,F &amp; G","No")</f>
        <v>Look B,C,D,F &amp; G</v>
      </c>
      <c r="G89" s="74" t="str">
        <f>IF(('[1]Drawer Front Profiles'!$D89-15.46250146)&gt;=0,"Look C,D &amp; G","No")</f>
        <v>Look C,D &amp; G</v>
      </c>
      <c r="H89" s="74" t="str">
        <f>IF(('[1]Drawer Front Profiles'!$D89-9.34404481)&gt;=0,"Look B,C,D &amp; G","No")</f>
        <v>Look B,C,D &amp; G</v>
      </c>
      <c r="I89" s="74" t="str">
        <f>IF(('[1]Drawer Front Profiles'!$D89-0)&gt;=0,"Look B,C,D,F &amp; G","No")</f>
        <v>Look B,C,D,F &amp; G</v>
      </c>
      <c r="J89" s="74" t="str">
        <f>IF(('[1]Drawer Front Profiles'!$D89-1.99442068)&gt;=0,"Look B,C,D,F &amp; G","No")</f>
        <v>Look B,C,D,F &amp; G</v>
      </c>
      <c r="K89" s="74" t="str">
        <f>IF(('[1]Drawer Front Profiles'!$D89-15.75471398)&gt;=0,"Look C,D &amp; G","No")</f>
        <v>Look C,D &amp; G</v>
      </c>
      <c r="L89" s="74" t="str">
        <f>IF(('[1]Drawer Front Profiles'!$D89-14.02090435)&gt;=0,"Look C,D &amp; G","No")</f>
        <v>Look C,D &amp; G</v>
      </c>
      <c r="M89" s="74" t="str">
        <f>IF(('[1]Drawer Front Profiles'!$D89-18.41250064)&gt;=0,"Look C,D &amp; G","No")</f>
        <v>Look C,D &amp; G</v>
      </c>
      <c r="N89" s="74" t="str">
        <f>IF(('[1]Drawer Front Profiles'!$D89-0)&gt;=0,"Look B,C,D &amp; G","No")</f>
        <v>Look B,C,D &amp; G</v>
      </c>
      <c r="O89" s="74" t="str">
        <f>IF(('[1]Drawer Front Profiles'!$D89-3.04396498)&gt;=0,"Look B,C,D &amp; G","No")</f>
        <v>Look B,C,D &amp; G</v>
      </c>
      <c r="P89" s="74" t="str">
        <f>IF(('[1]Drawer Front Profiles'!$D89-18.64135815)&gt;=0,"Look C,D &amp; G","No")</f>
        <v>Look C,D &amp; G</v>
      </c>
      <c r="Q89" s="74" t="str">
        <f>IF(('[1]Drawer Front Profiles'!$D89-16.84645805)&gt;=0,"Look C,D &amp; G","No")</f>
        <v>Look C,D &amp; G</v>
      </c>
      <c r="R89" s="75" t="str">
        <f>IF(('[1]Drawer Front Profiles'!$D89-15.46250146)&gt;=0,"Look B,C,D &amp; G","No")</f>
        <v>Look B,C,D &amp; G</v>
      </c>
      <c r="S89" s="74" t="str">
        <f>IF(('[1]Drawer Front Profiles'!$D89-27.94954481)&gt;=0,"Look C,D &amp; G","No")</f>
        <v>No</v>
      </c>
      <c r="T89" s="74" t="str">
        <f>IF(('[1]Drawer Front Profiles'!$D89-18.64404399)&gt;=0,"Look C,D &amp; G","No")</f>
        <v>Look C,D &amp; G</v>
      </c>
      <c r="U89" s="75" t="str">
        <f>IF(('[1]Drawer Front Profiles'!$D89-0)&gt;=0,"Look B,C,D &amp; G","No")</f>
        <v>Look B,C,D &amp; G</v>
      </c>
      <c r="V89" s="75" t="str">
        <f>IF(('[1]Drawer Front Profiles'!$D89-8.58589172)&gt;=0,"Look B,C,D &amp; G","No")</f>
        <v>Look B,C,D &amp; G</v>
      </c>
      <c r="W89" s="74" t="str">
        <f>IF(('[1]Drawer Front Profiles'!$D89-0)&gt;=0,"Look B,C,D,F &amp; G","No")</f>
        <v>Look B,C,D,F &amp; G</v>
      </c>
      <c r="X89" s="74" t="str">
        <f>IF(('[1]Drawer Front Profiles'!$D89-2.64403281)&gt;=0,"Look C,D &amp; G","No")</f>
        <v>Look C,D &amp; G</v>
      </c>
      <c r="Y89" s="75" t="str">
        <f>IF(('[1]Drawer Front Profiles'!$D89-9.07032804)&gt;=0,"Look C,D &amp; G","No")</f>
        <v>Look C,D &amp; G</v>
      </c>
      <c r="Z89" s="75" t="str">
        <f>IF(('[1]Drawer Front Profiles'!$D89-15.46250146)&gt;=0,"Look C,D &amp; G","No")</f>
        <v>Look C,D &amp; G</v>
      </c>
      <c r="AA89" s="75" t="str">
        <f>IF(('[1]Drawer Front Profiles'!$D89-15.69403715)&gt;=0,"Look B,C,D &amp; G","No")</f>
        <v>Look B,C,D &amp; G</v>
      </c>
      <c r="AB89" s="75" t="str">
        <f>IF(('[1]Drawer Front Profiles'!$D89-9.07032804)&gt;=0,"Look B,C,D,F &amp; G","No")</f>
        <v>Look B,C,D,F &amp; G</v>
      </c>
      <c r="AC89" s="74" t="str">
        <f>IF(('[1]Drawer Front Profiles'!$D89-14.02090435)&gt;=0,"Look B,C,D &amp; G","No")</f>
        <v>Look B,C,D &amp; G</v>
      </c>
      <c r="AD89" s="76" t="str">
        <f>IF(('[1]Drawer Front Profiles'!$D89-0)&gt;=0,"Look B,C,D,F &amp; G","No")</f>
        <v>Look B,C,D,F &amp; G</v>
      </c>
      <c r="AE89" s="74" t="str">
        <f>IF(('[1]Drawer Front Profiles'!$D89-6.35954126)&gt;=0,"Look B,C,D &amp; G","No")</f>
        <v>Look B,C,D &amp; G</v>
      </c>
      <c r="AF89" s="76" t="str">
        <f>IF(('[1]Drawer Front Profiles'!$D89-19.68205639)&gt;=0,"Look B,C,D,F &amp; G","No")</f>
        <v>Look B,C,D,F &amp; G</v>
      </c>
      <c r="AG89" s="76" t="str">
        <f>IF(('[1]Drawer Front Profiles'!$D89-15.69404481)&gt;=0,"Look B,C,D,F &amp; G","No")</f>
        <v>Look B,C,D,F &amp; G</v>
      </c>
      <c r="AH89" s="76" t="str">
        <f>IF(('[1]Drawer Front Profiles'!$D89-0)&gt;=0,"Look B,C,D,F &amp; G","No")</f>
        <v>Look B,C,D,F &amp; G</v>
      </c>
      <c r="AI89" s="76" t="str">
        <f>IF(('[1]Drawer Front Profiles'!$D89-18.63750146)&gt;=0,"Look B,C,D,F &amp; G","No")</f>
        <v>Look B,C,D,F &amp; G</v>
      </c>
      <c r="AJ89" s="76" t="str">
        <f>IF(('[1]Drawer Front Profiles'!$D89-7.75654335)&gt;=0,"Look B,C,D,F &amp; G","No")</f>
        <v>Look B,C,D,F &amp; G</v>
      </c>
      <c r="AK89" s="76" t="str">
        <f>IF(('[1]Drawer Front Profiles'!$D89-12.2875)&gt;=0,"Look B,C,D,F &amp; G","No")</f>
        <v>Look B,C,D,F &amp; G</v>
      </c>
      <c r="AL89" s="76" t="str">
        <f>IF(('[1]Drawer Front Profiles'!$D89-2.64403281)&gt;=0,"Look B,C,D,F &amp; G","No")</f>
        <v>Look B,C,D,F &amp; G</v>
      </c>
      <c r="AM89" s="76" t="str">
        <f>IF(('[1]Drawer Front Profiles'!$D89-0)&gt;=0,"Look B,C,D,F &amp; G","No")</f>
        <v>Look B,C,D,F &amp; G</v>
      </c>
      <c r="AN89" s="76" t="str">
        <f>IF(('[1]Drawer Front Profiles'!$D89-0)&gt;=0,"Look B,C,D,F &amp; G","No")</f>
        <v>Look B,C,D,F &amp; G</v>
      </c>
      <c r="AO89" s="76" t="str">
        <f>IF(('[1]Drawer Front Profiles'!$D89-2.64403281)&gt;=0,"Look B,C,D,F &amp; G","No")</f>
        <v>Look B,C,D,F &amp; G</v>
      </c>
      <c r="AP89" s="76" t="str">
        <f>IF(('[1]Drawer Front Profiles'!$D89-6.5903696)&gt;=0,"Look B,C,D,F &amp; G","No")</f>
        <v>Look B,C,D,F &amp; G</v>
      </c>
      <c r="AQ89" s="76" t="str">
        <f>IF(('[1]Drawer Front Profiles'!$D89-0)&gt;=0,"Look B,C,D,F &amp; G","No")</f>
        <v>Look B,C,D,F &amp; G</v>
      </c>
      <c r="AR89" s="76" t="str">
        <f>IF(('[1]Drawer Front Profiles'!$D89-1.99442068)&gt;=0,"Look B,C,D,F &amp; G","No")</f>
        <v>Look B,C,D,F &amp; G</v>
      </c>
      <c r="AS89" s="76" t="str">
        <f>IF(('[1]Drawer Front Profiles'!$D89-0)&gt;=0,"Look B,C,D,F &amp; G","No")</f>
        <v>Look B,C,D,F &amp; G</v>
      </c>
      <c r="AT89" s="76" t="str">
        <f>IF(('[1]Drawer Front Profiles'!$D89-9.07032804)&gt;=0,"Look B,C,D,F &amp; G","No")</f>
        <v>Look B,C,D,F &amp; G</v>
      </c>
      <c r="AU89" s="76" t="str">
        <f>IF(('[1]Drawer Front Profiles'!$D89-0)&gt;=0,"Look B,C,D,F &amp; G","No")</f>
        <v>Look B,C,D,F &amp; G</v>
      </c>
      <c r="AV89" s="76" t="str">
        <f>IF(('[1]Drawer Front Profiles'!$D89-0)&gt;=0,"Look B,C,D,F &amp; G","No")</f>
        <v>Look B,C,D,F &amp; G</v>
      </c>
      <c r="AW89" s="76" t="str">
        <f>IF(('[1]Drawer Front Profiles'!$D89-18.86904481)&gt;=0,"Look B,C,D,F &amp; G","No")</f>
        <v>Look B,C,D,F &amp; G</v>
      </c>
      <c r="AX89" s="76" t="str">
        <f>IF(('[1]Drawer Front Profiles'!$D89-7.75654335)&gt;=0,"Look B,C,D,F &amp; G","No")</f>
        <v>Look B,C,D,F &amp; G</v>
      </c>
      <c r="AY89" s="76" t="str">
        <f>IF(('[1]Drawer Front Profiles'!$D89-17.28154481)&gt;=0,"Look B,C,D,F &amp; G","No")</f>
        <v>Look B,C,D,F &amp; G</v>
      </c>
      <c r="AZ89" s="76" t="str">
        <f>IF(('[1]Drawer Front Profiles'!$D89-18.6375)&gt;=0,"Look B,C,D,F &amp; G","No")</f>
        <v>Look B,C,D,F &amp; G</v>
      </c>
      <c r="BA89" s="76" t="str">
        <f>IF(('[1]Drawer Front Profiles'!$D89-9.34404)&gt;=0,"Look B,C,D,F &amp; G","No")</f>
        <v>Look B,C,D,F &amp; G</v>
      </c>
      <c r="BB89" s="76" t="str">
        <f>IF(('[1]Drawer Front Profiles'!$D89-28.1625)&gt;=0,"Look B,C,D,F &amp; G","No")</f>
        <v>No</v>
      </c>
      <c r="BC89" s="76" t="str">
        <f>IF(('[1]Drawer Front Profiles'!$D89-0)&gt;=0,"Look B,C,D,F &amp; G","No")</f>
        <v>Look B,C,D,F &amp; G</v>
      </c>
      <c r="BD89" s="76" t="str">
        <f>IF(('[1]Drawer Front Profiles'!$D89-21.81250146)&gt;=0,"Look B,C,D,F &amp; G","No")</f>
        <v>Look B,C,D,F &amp; G</v>
      </c>
      <c r="BE89" s="76" t="str">
        <f>IF(('[1]Drawer Front Profiles'!$D89-9.1352216)&gt;=0,"Look B,C,D,F &amp; G","No")</f>
        <v>Look B,C,D,F &amp; G</v>
      </c>
      <c r="BF89" s="76" t="str">
        <f>IF(('[1]Drawer Front Profiles'!$D89-9.1352216)&gt;=0,"Look B,C,D,F &amp; G","No")</f>
        <v>Look B,C,D,F &amp; G</v>
      </c>
      <c r="BG89" s="76" t="str">
        <f>IF(('[1]Drawer Front Profiles'!$D89-21.81250292)&gt;=0,"Look B,C,D,F &amp; G","No")</f>
        <v>Look B,C,D,F &amp; G</v>
      </c>
      <c r="BH89" s="76" t="str">
        <f>IF(('[1]Drawer Front Profiles'!$D89-21.81252021)&gt;=0,"Look B,C,D,F &amp; G","No")</f>
        <v>Look B,C,D,F &amp; G</v>
      </c>
      <c r="BI89" s="76" t="str">
        <f>IF(('[1]Drawer Front Profiles'!$D89-7.525)&gt;=0,"Look B,C,D,F &amp; G","No")</f>
        <v>Look B,C,D,F &amp; G</v>
      </c>
    </row>
    <row r="90" spans="1:61" ht="16.5" thickBot="1" x14ac:dyDescent="0.3">
      <c r="A90" s="127" t="str">
        <f>IF('[1]Drawer Front Profiles'!$A90&lt;&gt;"",'[1]Drawer Front Profiles'!$A90,"")</f>
        <v>268RP</v>
      </c>
      <c r="B90" s="127" t="str">
        <f>IF('[1]Drawer Front Profiles'!$B90&lt;&gt;"",'[1]Drawer Front Profiles'!$B90,"")</f>
        <v>333-09RP</v>
      </c>
      <c r="C90" s="128" t="str">
        <f>IF(('[1]Drawer Front Profiles'!$D90-0)&gt;=0,"Look B,C,D,F &amp; G","No")</f>
        <v>Look B,C,D,F &amp; G</v>
      </c>
      <c r="D90" s="129" t="str">
        <f>IF(('[1]Drawer Front Profiles'!$D90-0)&gt;=0,"Look B,C,D,F &amp; G","No")</f>
        <v>Look B,C,D,F &amp; G</v>
      </c>
      <c r="E90" s="129" t="str">
        <f>IF(('[1]Drawer Front Profiles'!$D90-2.6439654)&gt;=0,"Look B,C,D,F &amp; G","No")</f>
        <v>Look B,C,D,F &amp; G</v>
      </c>
      <c r="F90" s="129" t="str">
        <f>IF(('[1]Drawer Front Profiles'!$D90-6.5903696)&gt;=0,"Look B,C,D,F &amp; G","No")</f>
        <v>Look B,C,D,F &amp; G</v>
      </c>
      <c r="G90" s="129" t="str">
        <f>IF(('[1]Drawer Front Profiles'!$D90-15.46250146)&gt;=0,"Look C,D &amp; G","No")</f>
        <v>No</v>
      </c>
      <c r="H90" s="129" t="str">
        <f>IF(('[1]Drawer Front Profiles'!$D90-9.34404481)&gt;=0,"Look B,C,D &amp; G","No")</f>
        <v>No</v>
      </c>
      <c r="I90" s="129" t="str">
        <f>IF(('[1]Drawer Front Profiles'!$D90-0)&gt;=0,"Look B,C,D,F &amp; G","No")</f>
        <v>Look B,C,D,F &amp; G</v>
      </c>
      <c r="J90" s="129" t="str">
        <f>IF(('[1]Drawer Front Profiles'!$D90-1.99442068)&gt;=0,"Look B,C,D,F &amp; G","No")</f>
        <v>Look B,C,D,F &amp; G</v>
      </c>
      <c r="K90" s="129" t="str">
        <f>IF(('[1]Drawer Front Profiles'!$D90-15.75471398)&gt;=0,"Look C,D &amp; G","No")</f>
        <v>No</v>
      </c>
      <c r="L90" s="129" t="str">
        <f>IF(('[1]Drawer Front Profiles'!$D90-14.02090435)&gt;=0,"Look C,D &amp; G","No")</f>
        <v>No</v>
      </c>
      <c r="M90" s="129" t="str">
        <f>IF(('[1]Drawer Front Profiles'!$D90-18.41250064)&gt;=0,"Look C,D &amp; G","No")</f>
        <v>No</v>
      </c>
      <c r="N90" s="129" t="str">
        <f>IF(('[1]Drawer Front Profiles'!$D90-0)&gt;=0,"Look B,C,D &amp; G","No")</f>
        <v>Look B,C,D &amp; G</v>
      </c>
      <c r="O90" s="129" t="str">
        <f>IF(('[1]Drawer Front Profiles'!$D90-3.04396498)&gt;=0,"Look B,C,D &amp; G","No")</f>
        <v>Look B,C,D &amp; G</v>
      </c>
      <c r="P90" s="129" t="str">
        <f>IF(('[1]Drawer Front Profiles'!$D90-18.64135815)&gt;=0,"Look C,D &amp; G","No")</f>
        <v>No</v>
      </c>
      <c r="Q90" s="129" t="str">
        <f>IF(('[1]Drawer Front Profiles'!$D90-16.84645805)&gt;=0,"Look C,D &amp; G","No")</f>
        <v>No</v>
      </c>
      <c r="R90" s="130" t="str">
        <f>IF(('[1]Drawer Front Profiles'!$D90-15.46250146)&gt;=0,"Look B,C,D &amp; G","No")</f>
        <v>No</v>
      </c>
      <c r="S90" s="129" t="str">
        <f>IF(('[1]Drawer Front Profiles'!$D90-27.94954481)&gt;=0,"Look C,D &amp; G","No")</f>
        <v>No</v>
      </c>
      <c r="T90" s="129" t="str">
        <f>IF(('[1]Drawer Front Profiles'!$D90-18.64404399)&gt;=0,"Look C,D &amp; G","No")</f>
        <v>No</v>
      </c>
      <c r="U90" s="130" t="str">
        <f>IF(('[1]Drawer Front Profiles'!$D90-0)&gt;=0,"Look B,C,D &amp; G","No")</f>
        <v>Look B,C,D &amp; G</v>
      </c>
      <c r="V90" s="130" t="str">
        <f>IF(('[1]Drawer Front Profiles'!$D90-8.58589172)&gt;=0,"Look B,C,D &amp; G","No")</f>
        <v>No</v>
      </c>
      <c r="W90" s="129" t="str">
        <f>IF(('[1]Drawer Front Profiles'!$D90-0)&gt;=0,"Look B,C,D,F &amp; G","No")</f>
        <v>Look B,C,D,F &amp; G</v>
      </c>
      <c r="X90" s="129" t="str">
        <f>IF(('[1]Drawer Front Profiles'!$D90-2.64403281)&gt;=0,"Look C,D &amp; G","No")</f>
        <v>Look C,D &amp; G</v>
      </c>
      <c r="Y90" s="130" t="str">
        <f>IF(('[1]Drawer Front Profiles'!$D90-9.07032804)&gt;=0,"Look C,D &amp; G","No")</f>
        <v>No</v>
      </c>
      <c r="Z90" s="130" t="str">
        <f>IF(('[1]Drawer Front Profiles'!$D90-15.46250146)&gt;=0,"Look C,D &amp; G","No")</f>
        <v>No</v>
      </c>
      <c r="AA90" s="130" t="str">
        <f>IF(('[1]Drawer Front Profiles'!$D90-15.69403715)&gt;=0,"Look B,C,D &amp; G","No")</f>
        <v>No</v>
      </c>
      <c r="AB90" s="130" t="str">
        <f>IF(('[1]Drawer Front Profiles'!$D90-9.07032804)&gt;=0,"Look B,C,D,F &amp; G","No")</f>
        <v>No</v>
      </c>
      <c r="AC90" s="129" t="str">
        <f>IF(('[1]Drawer Front Profiles'!$D90-14.02090435)&gt;=0,"Look B,C,D &amp; G","No")</f>
        <v>No</v>
      </c>
      <c r="AD90" s="131" t="str">
        <f>IF(('[1]Drawer Front Profiles'!$D90-0)&gt;=0,"Look B,C,D,F &amp; G","No")</f>
        <v>Look B,C,D,F &amp; G</v>
      </c>
      <c r="AE90" s="129" t="str">
        <f>IF(('[1]Drawer Front Profiles'!$D90-6.35954126)&gt;=0,"Look B,C,D &amp; G","No")</f>
        <v>Look B,C,D &amp; G</v>
      </c>
      <c r="AF90" s="131" t="str">
        <f>IF(('[1]Drawer Front Profiles'!$D90-19.68205639)&gt;=0,"Look B,C,D,F &amp; G","No")</f>
        <v>No</v>
      </c>
      <c r="AG90" s="131" t="str">
        <f>IF(('[1]Drawer Front Profiles'!$D90-15.69404481)&gt;=0,"Look B,C,D,F &amp; G","No")</f>
        <v>No</v>
      </c>
      <c r="AH90" s="131" t="str">
        <f>IF(('[1]Drawer Front Profiles'!$D90-0)&gt;=0,"Look B,C,D,F &amp; G","No")</f>
        <v>Look B,C,D,F &amp; G</v>
      </c>
      <c r="AI90" s="131" t="str">
        <f>IF(('[1]Drawer Front Profiles'!$D90-18.63750146)&gt;=0,"Look B,C,D,F &amp; G","No")</f>
        <v>No</v>
      </c>
      <c r="AJ90" s="131" t="str">
        <f>IF(('[1]Drawer Front Profiles'!$D90-7.75654335)&gt;=0,"Look B,C,D,F &amp; G","No")</f>
        <v>Look B,C,D,F &amp; G</v>
      </c>
      <c r="AK90" s="131" t="str">
        <f>IF(('[1]Drawer Front Profiles'!$D90-12.2875)&gt;=0,"Look B,C,D,F &amp; G","No")</f>
        <v>No</v>
      </c>
      <c r="AL90" s="131" t="str">
        <f>IF(('[1]Drawer Front Profiles'!$D90-2.64403281)&gt;=0,"Look B,C,D,F &amp; G","No")</f>
        <v>Look B,C,D,F &amp; G</v>
      </c>
      <c r="AM90" s="131" t="str">
        <f>IF(('[1]Drawer Front Profiles'!$D90-0)&gt;=0,"Look B,C,D,F &amp; G","No")</f>
        <v>Look B,C,D,F &amp; G</v>
      </c>
      <c r="AN90" s="131" t="str">
        <f>IF(('[1]Drawer Front Profiles'!$D90-0)&gt;=0,"Look B,C,D,F &amp; G","No")</f>
        <v>Look B,C,D,F &amp; G</v>
      </c>
      <c r="AO90" s="131" t="str">
        <f>IF(('[1]Drawer Front Profiles'!$D90-2.64403281)&gt;=0,"Look B,C,D,F &amp; G","No")</f>
        <v>Look B,C,D,F &amp; G</v>
      </c>
      <c r="AP90" s="131" t="str">
        <f>IF(('[1]Drawer Front Profiles'!$D90-6.5903696)&gt;=0,"Look B,C,D,F &amp; G","No")</f>
        <v>Look B,C,D,F &amp; G</v>
      </c>
      <c r="AQ90" s="131" t="str">
        <f>IF(('[1]Drawer Front Profiles'!$D90-0)&gt;=0,"Look B,C,D,F &amp; G","No")</f>
        <v>Look B,C,D,F &amp; G</v>
      </c>
      <c r="AR90" s="131" t="str">
        <f>IF(('[1]Drawer Front Profiles'!$D90-1.99442068)&gt;=0,"Look B,C,D,F &amp; G","No")</f>
        <v>Look B,C,D,F &amp; G</v>
      </c>
      <c r="AS90" s="131" t="str">
        <f>IF(('[1]Drawer Front Profiles'!$D90-0)&gt;=0,"Look B,C,D,F &amp; G","No")</f>
        <v>Look B,C,D,F &amp; G</v>
      </c>
      <c r="AT90" s="131" t="str">
        <f>IF(('[1]Drawer Front Profiles'!$D90-9.07032804)&gt;=0,"Look B,C,D,F &amp; G","No")</f>
        <v>No</v>
      </c>
      <c r="AU90" s="131" t="str">
        <f>IF(('[1]Drawer Front Profiles'!$D90-0)&gt;=0,"Look B,C,D,F &amp; G","No")</f>
        <v>Look B,C,D,F &amp; G</v>
      </c>
      <c r="AV90" s="131" t="str">
        <f>IF(('[1]Drawer Front Profiles'!$D90-0)&gt;=0,"Look B,C,D,F &amp; G","No")</f>
        <v>Look B,C,D,F &amp; G</v>
      </c>
      <c r="AW90" s="131" t="str">
        <f>IF(('[1]Drawer Front Profiles'!$D90-18.86904481)&gt;=0,"Look B,C,D,F &amp; G","No")</f>
        <v>No</v>
      </c>
      <c r="AX90" s="131" t="str">
        <f>IF(('[1]Drawer Front Profiles'!$D90-7.75654335)&gt;=0,"Look B,C,D,F &amp; G","No")</f>
        <v>Look B,C,D,F &amp; G</v>
      </c>
      <c r="AY90" s="131" t="str">
        <f>IF(('[1]Drawer Front Profiles'!$D90-17.28154481)&gt;=0,"Look B,C,D,F &amp; G","No")</f>
        <v>No</v>
      </c>
      <c r="AZ90" s="131" t="str">
        <f>IF(('[1]Drawer Front Profiles'!$D90-18.6375)&gt;=0,"Look B,C,D,F &amp; G","No")</f>
        <v>No</v>
      </c>
      <c r="BA90" s="131" t="str">
        <f>IF(('[1]Drawer Front Profiles'!$D90-9.34404)&gt;=0,"Look B,C,D,F &amp; G","No")</f>
        <v>No</v>
      </c>
      <c r="BB90" s="131" t="str">
        <f>IF(('[1]Drawer Front Profiles'!$D90-28.1625)&gt;=0,"Look B,C,D,F &amp; G","No")</f>
        <v>No</v>
      </c>
      <c r="BC90" s="131" t="str">
        <f>IF(('[1]Drawer Front Profiles'!$D90-0)&gt;=0,"Look B,C,D,F &amp; G","No")</f>
        <v>Look B,C,D,F &amp; G</v>
      </c>
      <c r="BD90" s="131" t="str">
        <f>IF(('[1]Drawer Front Profiles'!$D90-21.81250146)&gt;=0,"Look B,C,D,F &amp; G","No")</f>
        <v>No</v>
      </c>
      <c r="BE90" s="131" t="str">
        <f>IF(('[1]Drawer Front Profiles'!$D90-9.1352216)&gt;=0,"Look B,C,D,F &amp; G","No")</f>
        <v>No</v>
      </c>
      <c r="BF90" s="131" t="str">
        <f>IF(('[1]Drawer Front Profiles'!$D90-9.1352216)&gt;=0,"Look B,C,D,F &amp; G","No")</f>
        <v>No</v>
      </c>
      <c r="BG90" s="131" t="str">
        <f>IF(('[1]Drawer Front Profiles'!$D90-21.81250292)&gt;=0,"Look B,C,D,F &amp; G","No")</f>
        <v>No</v>
      </c>
      <c r="BH90" s="131" t="str">
        <f>IF(('[1]Drawer Front Profiles'!$D90-21.81252021)&gt;=0,"Look B,C,D,F &amp; G","No")</f>
        <v>No</v>
      </c>
      <c r="BI90" s="131" t="str">
        <f>IF(('[1]Drawer Front Profiles'!$D90-7.525)&gt;=0,"Look B,C,D,F &amp; G","No")</f>
        <v>Look B,C,D,F &amp; G</v>
      </c>
    </row>
    <row r="91" spans="1:61" ht="16.5" thickBot="1" x14ac:dyDescent="0.3">
      <c r="A91" s="127" t="str">
        <f>IF('[1]Drawer Front Profiles'!$A91&lt;&gt;"",'[1]Drawer Front Profiles'!$A91,"")</f>
        <v>274RP</v>
      </c>
      <c r="B91" s="127" t="str">
        <f>IF('[1]Drawer Front Profiles'!$B91&lt;&gt;"",'[1]Drawer Front Profiles'!$B91,"")</f>
        <v>334-25RP</v>
      </c>
      <c r="C91" s="128" t="str">
        <f>IF(('[1]Drawer Front Profiles'!$D91-0)&gt;=0,"Look B,C,D,F &amp; G","No")</f>
        <v>Look B,C,D,F &amp; G</v>
      </c>
      <c r="D91" s="129" t="str">
        <f>IF(('[1]Drawer Front Profiles'!$D91-0)&gt;=0,"Look B,C,D,F &amp; G","No")</f>
        <v>Look B,C,D,F &amp; G</v>
      </c>
      <c r="E91" s="129" t="str">
        <f>IF(('[1]Drawer Front Profiles'!$D91-2.6439654)&gt;=0,"Look B,C,D,F &amp; G","No")</f>
        <v>Look B,C,D,F &amp; G</v>
      </c>
      <c r="F91" s="129" t="str">
        <f>IF(('[1]Drawer Front Profiles'!$D91-6.5903696)&gt;=0,"Look B,C,D,F &amp; G","No")</f>
        <v>Look B,C,D,F &amp; G</v>
      </c>
      <c r="G91" s="129" t="str">
        <f>IF(('[1]Drawer Front Profiles'!$D91-15.46250146)&gt;=0,"Look C,D &amp; G","No")</f>
        <v>No</v>
      </c>
      <c r="H91" s="129" t="str">
        <f>IF(('[1]Drawer Front Profiles'!$D91-9.34404481)&gt;=0,"Look B,C,D &amp; G","No")</f>
        <v>No</v>
      </c>
      <c r="I91" s="129" t="str">
        <f>IF(('[1]Drawer Front Profiles'!$D91-0)&gt;=0,"Look B,C,D,F &amp; G","No")</f>
        <v>Look B,C,D,F &amp; G</v>
      </c>
      <c r="J91" s="129" t="str">
        <f>IF(('[1]Drawer Front Profiles'!$D91-1.99442068)&gt;=0,"Look B,C,D,F &amp; G","No")</f>
        <v>Look B,C,D,F &amp; G</v>
      </c>
      <c r="K91" s="129" t="str">
        <f>IF(('[1]Drawer Front Profiles'!$D91-15.75471398)&gt;=0,"Look C,D &amp; G","No")</f>
        <v>No</v>
      </c>
      <c r="L91" s="129" t="str">
        <f>IF(('[1]Drawer Front Profiles'!$D91-14.02090435)&gt;=0,"Look C,D &amp; G","No")</f>
        <v>No</v>
      </c>
      <c r="M91" s="129" t="str">
        <f>IF(('[1]Drawer Front Profiles'!$D91-18.41250064)&gt;=0,"Look C,D &amp; G","No")</f>
        <v>No</v>
      </c>
      <c r="N91" s="129" t="str">
        <f>IF(('[1]Drawer Front Profiles'!$D91-0)&gt;=0,"Look B,C,D &amp; G","No")</f>
        <v>Look B,C,D &amp; G</v>
      </c>
      <c r="O91" s="129" t="str">
        <f>IF(('[1]Drawer Front Profiles'!$D91-3.04396498)&gt;=0,"Look B,C,D &amp; G","No")</f>
        <v>Look B,C,D &amp; G</v>
      </c>
      <c r="P91" s="129" t="str">
        <f>IF(('[1]Drawer Front Profiles'!$D91-18.64135815)&gt;=0,"Look C,D &amp; G","No")</f>
        <v>No</v>
      </c>
      <c r="Q91" s="129" t="str">
        <f>IF(('[1]Drawer Front Profiles'!$D91-16.84645805)&gt;=0,"Look C,D &amp; G","No")</f>
        <v>No</v>
      </c>
      <c r="R91" s="130" t="str">
        <f>IF(('[1]Drawer Front Profiles'!$D91-15.46250146)&gt;=0,"Look B,C,D &amp; G","No")</f>
        <v>No</v>
      </c>
      <c r="S91" s="129" t="str">
        <f>IF(('[1]Drawer Front Profiles'!$D91-27.94954481)&gt;=0,"Look C,D &amp; G","No")</f>
        <v>No</v>
      </c>
      <c r="T91" s="129" t="str">
        <f>IF(('[1]Drawer Front Profiles'!$D91-18.64404399)&gt;=0,"Look C,D &amp; G","No")</f>
        <v>No</v>
      </c>
      <c r="U91" s="130" t="str">
        <f>IF(('[1]Drawer Front Profiles'!$D91-0)&gt;=0,"Look B,C,D &amp; G","No")</f>
        <v>Look B,C,D &amp; G</v>
      </c>
      <c r="V91" s="130" t="str">
        <f>IF(('[1]Drawer Front Profiles'!$D91-8.58589172)&gt;=0,"Look B,C,D &amp; G","No")</f>
        <v>No</v>
      </c>
      <c r="W91" s="129" t="str">
        <f>IF(('[1]Drawer Front Profiles'!$D91-0)&gt;=0,"Look B,C,D,F &amp; G","No")</f>
        <v>Look B,C,D,F &amp; G</v>
      </c>
      <c r="X91" s="129" t="str">
        <f>IF(('[1]Drawer Front Profiles'!$D91-2.64403281)&gt;=0,"Look C,D &amp; G","No")</f>
        <v>Look C,D &amp; G</v>
      </c>
      <c r="Y91" s="130" t="str">
        <f>IF(('[1]Drawer Front Profiles'!$D91-9.07032804)&gt;=0,"Look C,D &amp; G","No")</f>
        <v>No</v>
      </c>
      <c r="Z91" s="130" t="str">
        <f>IF(('[1]Drawer Front Profiles'!$D91-15.46250146)&gt;=0,"Look C,D &amp; G","No")</f>
        <v>No</v>
      </c>
      <c r="AA91" s="130" t="str">
        <f>IF(('[1]Drawer Front Profiles'!$D91-15.69403715)&gt;=0,"Look B,C,D &amp; G","No")</f>
        <v>No</v>
      </c>
      <c r="AB91" s="130" t="str">
        <f>IF(('[1]Drawer Front Profiles'!$D91-9.07032804)&gt;=0,"Look B,C,D,F &amp; G","No")</f>
        <v>No</v>
      </c>
      <c r="AC91" s="129" t="str">
        <f>IF(('[1]Drawer Front Profiles'!$D91-14.02090435)&gt;=0,"Look B,C,D &amp; G","No")</f>
        <v>No</v>
      </c>
      <c r="AD91" s="131" t="str">
        <f>IF(('[1]Drawer Front Profiles'!$D91-0)&gt;=0,"Look B,C,D,F &amp; G","No")</f>
        <v>Look B,C,D,F &amp; G</v>
      </c>
      <c r="AE91" s="129" t="str">
        <f>IF(('[1]Drawer Front Profiles'!$D91-6.35954126)&gt;=0,"Look B,C,D &amp; G","No")</f>
        <v>Look B,C,D &amp; G</v>
      </c>
      <c r="AF91" s="131" t="str">
        <f>IF(('[1]Drawer Front Profiles'!$D91-19.68205639)&gt;=0,"Look B,C,D,F &amp; G","No")</f>
        <v>No</v>
      </c>
      <c r="AG91" s="131" t="str">
        <f>IF(('[1]Drawer Front Profiles'!$D91-15.69404481)&gt;=0,"Look B,C,D,F &amp; G","No")</f>
        <v>No</v>
      </c>
      <c r="AH91" s="131" t="str">
        <f>IF(('[1]Drawer Front Profiles'!$D91-0)&gt;=0,"Look B,C,D,F &amp; G","No")</f>
        <v>Look B,C,D,F &amp; G</v>
      </c>
      <c r="AI91" s="131" t="str">
        <f>IF(('[1]Drawer Front Profiles'!$D91-18.63750146)&gt;=0,"Look B,C,D,F &amp; G","No")</f>
        <v>No</v>
      </c>
      <c r="AJ91" s="131" t="str">
        <f>IF(('[1]Drawer Front Profiles'!$D91-7.75654335)&gt;=0,"Look B,C,D,F &amp; G","No")</f>
        <v>No</v>
      </c>
      <c r="AK91" s="131" t="str">
        <f>IF(('[1]Drawer Front Profiles'!$D91-12.2875)&gt;=0,"Look B,C,D,F &amp; G","No")</f>
        <v>No</v>
      </c>
      <c r="AL91" s="131" t="str">
        <f>IF(('[1]Drawer Front Profiles'!$D91-2.64403281)&gt;=0,"Look B,C,D,F &amp; G","No")</f>
        <v>Look B,C,D,F &amp; G</v>
      </c>
      <c r="AM91" s="131" t="str">
        <f>IF(('[1]Drawer Front Profiles'!$D91-0)&gt;=0,"Look B,C,D,F &amp; G","No")</f>
        <v>Look B,C,D,F &amp; G</v>
      </c>
      <c r="AN91" s="131" t="str">
        <f>IF(('[1]Drawer Front Profiles'!$D91-0)&gt;=0,"Look B,C,D,F &amp; G","No")</f>
        <v>Look B,C,D,F &amp; G</v>
      </c>
      <c r="AO91" s="131" t="str">
        <f>IF(('[1]Drawer Front Profiles'!$D91-2.64403281)&gt;=0,"Look B,C,D,F &amp; G","No")</f>
        <v>Look B,C,D,F &amp; G</v>
      </c>
      <c r="AP91" s="131" t="str">
        <f>IF(('[1]Drawer Front Profiles'!$D91-6.5903696)&gt;=0,"Look B,C,D,F &amp; G","No")</f>
        <v>Look B,C,D,F &amp; G</v>
      </c>
      <c r="AQ91" s="131" t="str">
        <f>IF(('[1]Drawer Front Profiles'!$D91-0)&gt;=0,"Look B,C,D,F &amp; G","No")</f>
        <v>Look B,C,D,F &amp; G</v>
      </c>
      <c r="AR91" s="131" t="str">
        <f>IF(('[1]Drawer Front Profiles'!$D91-1.99442068)&gt;=0,"Look B,C,D,F &amp; G","No")</f>
        <v>Look B,C,D,F &amp; G</v>
      </c>
      <c r="AS91" s="131" t="str">
        <f>IF(('[1]Drawer Front Profiles'!$D91-0)&gt;=0,"Look B,C,D,F &amp; G","No")</f>
        <v>Look B,C,D,F &amp; G</v>
      </c>
      <c r="AT91" s="131" t="str">
        <f>IF(('[1]Drawer Front Profiles'!$D91-9.07032804)&gt;=0,"Look B,C,D,F &amp; G","No")</f>
        <v>No</v>
      </c>
      <c r="AU91" s="131" t="str">
        <f>IF(('[1]Drawer Front Profiles'!$D91-0)&gt;=0,"Look B,C,D,F &amp; G","No")</f>
        <v>Look B,C,D,F &amp; G</v>
      </c>
      <c r="AV91" s="131" t="str">
        <f>IF(('[1]Drawer Front Profiles'!$D91-0)&gt;=0,"Look B,C,D,F &amp; G","No")</f>
        <v>Look B,C,D,F &amp; G</v>
      </c>
      <c r="AW91" s="131" t="str">
        <f>IF(('[1]Drawer Front Profiles'!$D91-18.86904481)&gt;=0,"Look B,C,D,F &amp; G","No")</f>
        <v>No</v>
      </c>
      <c r="AX91" s="131" t="str">
        <f>IF(('[1]Drawer Front Profiles'!$D91-7.75654335)&gt;=0,"Look B,C,D,F &amp; G","No")</f>
        <v>No</v>
      </c>
      <c r="AY91" s="131" t="str">
        <f>IF(('[1]Drawer Front Profiles'!$D91-17.28154481)&gt;=0,"Look B,C,D,F &amp; G","No")</f>
        <v>No</v>
      </c>
      <c r="AZ91" s="131" t="str">
        <f>IF(('[1]Drawer Front Profiles'!$D91-18.6375)&gt;=0,"Look B,C,D,F &amp; G","No")</f>
        <v>No</v>
      </c>
      <c r="BA91" s="131" t="str">
        <f>IF(('[1]Drawer Front Profiles'!$D91-9.34404)&gt;=0,"Look B,C,D,F &amp; G","No")</f>
        <v>No</v>
      </c>
      <c r="BB91" s="131" t="str">
        <f>IF(('[1]Drawer Front Profiles'!$D91-28.1625)&gt;=0,"Look B,C,D,F &amp; G","No")</f>
        <v>No</v>
      </c>
      <c r="BC91" s="131" t="str">
        <f>IF(('[1]Drawer Front Profiles'!$D91-0)&gt;=0,"Look B,C,D,F &amp; G","No")</f>
        <v>Look B,C,D,F &amp; G</v>
      </c>
      <c r="BD91" s="131" t="str">
        <f>IF(('[1]Drawer Front Profiles'!$D91-21.81250146)&gt;=0,"Look B,C,D,F &amp; G","No")</f>
        <v>No</v>
      </c>
      <c r="BE91" s="131" t="str">
        <f>IF(('[1]Drawer Front Profiles'!$D91-9.1352216)&gt;=0,"Look B,C,D,F &amp; G","No")</f>
        <v>No</v>
      </c>
      <c r="BF91" s="131" t="str">
        <f>IF(('[1]Drawer Front Profiles'!$D91-9.1352216)&gt;=0,"Look B,C,D,F &amp; G","No")</f>
        <v>No</v>
      </c>
      <c r="BG91" s="131" t="str">
        <f>IF(('[1]Drawer Front Profiles'!$D91-21.81250292)&gt;=0,"Look B,C,D,F &amp; G","No")</f>
        <v>No</v>
      </c>
      <c r="BH91" s="131" t="str">
        <f>IF(('[1]Drawer Front Profiles'!$D91-21.81252021)&gt;=0,"Look B,C,D,F &amp; G","No")</f>
        <v>No</v>
      </c>
      <c r="BI91" s="131" t="str">
        <f>IF(('[1]Drawer Front Profiles'!$D91-7.525)&gt;=0,"Look B,C,D,F &amp; G","No")</f>
        <v>Look B,C,D,F &amp; G</v>
      </c>
    </row>
    <row r="92" spans="1:61" ht="16.5" thickBot="1" x14ac:dyDescent="0.3">
      <c r="A92" s="14" t="str">
        <f>IF('[1]Drawer Front Profiles'!$A92&lt;&gt;"",'[1]Drawer Front Profiles'!$A92,"")</f>
        <v>N/A</v>
      </c>
      <c r="B92" s="14" t="str">
        <f>IF('[1]Drawer Front Profiles'!$B92&lt;&gt;"",'[1]Drawer Front Profiles'!$B92,"")</f>
        <v>335-25RP</v>
      </c>
      <c r="C92" s="73" t="str">
        <f>IF(('[1]Drawer Front Profiles'!$D92-0)&gt;=0,"Look B,C,D,F &amp; G","No")</f>
        <v>Look B,C,D,F &amp; G</v>
      </c>
      <c r="D92" s="74" t="str">
        <f>IF(('[1]Drawer Front Profiles'!$D92-0)&gt;=0,"Look B,C,D,F &amp; G","No")</f>
        <v>Look B,C,D,F &amp; G</v>
      </c>
      <c r="E92" s="74" t="str">
        <f>IF(('[1]Drawer Front Profiles'!$D92-2.6439654)&gt;=0,"Look B,C,D,F &amp; G","No")</f>
        <v>Look B,C,D,F &amp; G</v>
      </c>
      <c r="F92" s="74" t="str">
        <f>IF(('[1]Drawer Front Profiles'!$D92-6.5903696)&gt;=0,"Look B,C,D,F &amp; G","No")</f>
        <v>Look B,C,D,F &amp; G</v>
      </c>
      <c r="G92" s="74" t="str">
        <f>IF(('[1]Drawer Front Profiles'!$D92-15.46250146)&gt;=0,"Look C,D &amp; G","No")</f>
        <v>No</v>
      </c>
      <c r="H92" s="74" t="str">
        <f>IF(('[1]Drawer Front Profiles'!$D92-9.34404481)&gt;=0,"Look B,C,D &amp; G","No")</f>
        <v>No</v>
      </c>
      <c r="I92" s="74" t="str">
        <f>IF(('[1]Drawer Front Profiles'!$D92-0)&gt;=0,"Look B,C,D,F &amp; G","No")</f>
        <v>Look B,C,D,F &amp; G</v>
      </c>
      <c r="J92" s="74" t="str">
        <f>IF(('[1]Drawer Front Profiles'!$D92-1.99442068)&gt;=0,"Look B,C,D,F &amp; G","No")</f>
        <v>Look B,C,D,F &amp; G</v>
      </c>
      <c r="K92" s="74" t="str">
        <f>IF(('[1]Drawer Front Profiles'!$D92-15.75471398)&gt;=0,"Look C,D &amp; G","No")</f>
        <v>No</v>
      </c>
      <c r="L92" s="74" t="str">
        <f>IF(('[1]Drawer Front Profiles'!$D92-14.02090435)&gt;=0,"Look C,D &amp; G","No")</f>
        <v>No</v>
      </c>
      <c r="M92" s="74" t="str">
        <f>IF(('[1]Drawer Front Profiles'!$D92-18.41250064)&gt;=0,"Look C,D &amp; G","No")</f>
        <v>No</v>
      </c>
      <c r="N92" s="74" t="str">
        <f>IF(('[1]Drawer Front Profiles'!$D92-0)&gt;=0,"Look B,C,D &amp; G","No")</f>
        <v>Look B,C,D &amp; G</v>
      </c>
      <c r="O92" s="74" t="str">
        <f>IF(('[1]Drawer Front Profiles'!$D92-3.04396498)&gt;=0,"Look B,C,D &amp; G","No")</f>
        <v>Look B,C,D &amp; G</v>
      </c>
      <c r="P92" s="74" t="str">
        <f>IF(('[1]Drawer Front Profiles'!$D92-18.64135815)&gt;=0,"Look C,D &amp; G","No")</f>
        <v>No</v>
      </c>
      <c r="Q92" s="74" t="str">
        <f>IF(('[1]Drawer Front Profiles'!$D92-16.84645805)&gt;=0,"Look C,D &amp; G","No")</f>
        <v>No</v>
      </c>
      <c r="R92" s="75" t="str">
        <f>IF(('[1]Drawer Front Profiles'!$D92-15.46250146)&gt;=0,"Look B,C,D &amp; G","No")</f>
        <v>No</v>
      </c>
      <c r="S92" s="74" t="str">
        <f>IF(('[1]Drawer Front Profiles'!$D92-27.94954481)&gt;=0,"Look C,D &amp; G","No")</f>
        <v>No</v>
      </c>
      <c r="T92" s="74" t="str">
        <f>IF(('[1]Drawer Front Profiles'!$D92-18.64404399)&gt;=0,"Look C,D &amp; G","No")</f>
        <v>No</v>
      </c>
      <c r="U92" s="75" t="str">
        <f>IF(('[1]Drawer Front Profiles'!$D92-0)&gt;=0,"Look B,C,D &amp; G","No")</f>
        <v>Look B,C,D &amp; G</v>
      </c>
      <c r="V92" s="75" t="str">
        <f>IF(('[1]Drawer Front Profiles'!$D92-8.58589172)&gt;=0,"Look B,C,D &amp; G","No")</f>
        <v>No</v>
      </c>
      <c r="W92" s="74" t="str">
        <f>IF(('[1]Drawer Front Profiles'!$D92-0)&gt;=0,"Look B,C,D,F &amp; G","No")</f>
        <v>Look B,C,D,F &amp; G</v>
      </c>
      <c r="X92" s="74" t="str">
        <f>IF(('[1]Drawer Front Profiles'!$D92-2.64403281)&gt;=0,"Look C,D &amp; G","No")</f>
        <v>Look C,D &amp; G</v>
      </c>
      <c r="Y92" s="75" t="str">
        <f>IF(('[1]Drawer Front Profiles'!$D92-9.07032804)&gt;=0,"Look C,D &amp; G","No")</f>
        <v>No</v>
      </c>
      <c r="Z92" s="75" t="str">
        <f>IF(('[1]Drawer Front Profiles'!$D92-15.46250146)&gt;=0,"Look C,D &amp; G","No")</f>
        <v>No</v>
      </c>
      <c r="AA92" s="75" t="str">
        <f>IF(('[1]Drawer Front Profiles'!$D92-15.69403715)&gt;=0,"Look B,C,D &amp; G","No")</f>
        <v>No</v>
      </c>
      <c r="AB92" s="75" t="str">
        <f>IF(('[1]Drawer Front Profiles'!$D92-9.07032804)&gt;=0,"Look B,C,D,F &amp; G","No")</f>
        <v>No</v>
      </c>
      <c r="AC92" s="74" t="str">
        <f>IF(('[1]Drawer Front Profiles'!$D92-14.02090435)&gt;=0,"Look B,C,D &amp; G","No")</f>
        <v>No</v>
      </c>
      <c r="AD92" s="76" t="str">
        <f>IF(('[1]Drawer Front Profiles'!$D92-0)&gt;=0,"Look B,C,D,F &amp; G","No")</f>
        <v>Look B,C,D,F &amp; G</v>
      </c>
      <c r="AE92" s="74" t="str">
        <f>IF(('[1]Drawer Front Profiles'!$D92-6.35954126)&gt;=0,"Look B,C,D &amp; G","No")</f>
        <v>Look B,C,D &amp; G</v>
      </c>
      <c r="AF92" s="76" t="str">
        <f>IF(('[1]Drawer Front Profiles'!$D92-19.68205639)&gt;=0,"Look B,C,D,F &amp; G","No")</f>
        <v>No</v>
      </c>
      <c r="AG92" s="76" t="str">
        <f>IF(('[1]Drawer Front Profiles'!$D92-15.69404481)&gt;=0,"Look B,C,D,F &amp; G","No")</f>
        <v>No</v>
      </c>
      <c r="AH92" s="76" t="str">
        <f>IF(('[1]Drawer Front Profiles'!$D92-0)&gt;=0,"Look B,C,D,F &amp; G","No")</f>
        <v>Look B,C,D,F &amp; G</v>
      </c>
      <c r="AI92" s="76" t="str">
        <f>IF(('[1]Drawer Front Profiles'!$D92-18.63750146)&gt;=0,"Look B,C,D,F &amp; G","No")</f>
        <v>No</v>
      </c>
      <c r="AJ92" s="76" t="str">
        <f>IF(('[1]Drawer Front Profiles'!$D92-7.75654335)&gt;=0,"Look B,C,D,F &amp; G","No")</f>
        <v>Look B,C,D,F &amp; G</v>
      </c>
      <c r="AK92" s="76" t="str">
        <f>IF(('[1]Drawer Front Profiles'!$D92-12.2875)&gt;=0,"Look B,C,D,F &amp; G","No")</f>
        <v>No</v>
      </c>
      <c r="AL92" s="76" t="str">
        <f>IF(('[1]Drawer Front Profiles'!$D92-2.64403281)&gt;=0,"Look B,C,D,F &amp; G","No")</f>
        <v>Look B,C,D,F &amp; G</v>
      </c>
      <c r="AM92" s="76" t="str">
        <f>IF(('[1]Drawer Front Profiles'!$D92-0)&gt;=0,"Look B,C,D,F &amp; G","No")</f>
        <v>Look B,C,D,F &amp; G</v>
      </c>
      <c r="AN92" s="76" t="str">
        <f>IF(('[1]Drawer Front Profiles'!$D92-0)&gt;=0,"Look B,C,D,F &amp; G","No")</f>
        <v>Look B,C,D,F &amp; G</v>
      </c>
      <c r="AO92" s="76" t="str">
        <f>IF(('[1]Drawer Front Profiles'!$D92-2.64403281)&gt;=0,"Look B,C,D,F &amp; G","No")</f>
        <v>Look B,C,D,F &amp; G</v>
      </c>
      <c r="AP92" s="76" t="str">
        <f>IF(('[1]Drawer Front Profiles'!$D92-6.5903696)&gt;=0,"Look B,C,D,F &amp; G","No")</f>
        <v>Look B,C,D,F &amp; G</v>
      </c>
      <c r="AQ92" s="76" t="str">
        <f>IF(('[1]Drawer Front Profiles'!$D92-0)&gt;=0,"Look B,C,D,F &amp; G","No")</f>
        <v>Look B,C,D,F &amp; G</v>
      </c>
      <c r="AR92" s="76" t="str">
        <f>IF(('[1]Drawer Front Profiles'!$D92-1.99442068)&gt;=0,"Look B,C,D,F &amp; G","No")</f>
        <v>Look B,C,D,F &amp; G</v>
      </c>
      <c r="AS92" s="76" t="str">
        <f>IF(('[1]Drawer Front Profiles'!$D92-0)&gt;=0,"Look B,C,D,F &amp; G","No")</f>
        <v>Look B,C,D,F &amp; G</v>
      </c>
      <c r="AT92" s="76" t="str">
        <f>IF(('[1]Drawer Front Profiles'!$D92-9.07032804)&gt;=0,"Look B,C,D,F &amp; G","No")</f>
        <v>No</v>
      </c>
      <c r="AU92" s="76" t="str">
        <f>IF(('[1]Drawer Front Profiles'!$D92-0)&gt;=0,"Look B,C,D,F &amp; G","No")</f>
        <v>Look B,C,D,F &amp; G</v>
      </c>
      <c r="AV92" s="76" t="str">
        <f>IF(('[1]Drawer Front Profiles'!$D92-0)&gt;=0,"Look B,C,D,F &amp; G","No")</f>
        <v>Look B,C,D,F &amp; G</v>
      </c>
      <c r="AW92" s="76" t="str">
        <f>IF(('[1]Drawer Front Profiles'!$D92-18.86904481)&gt;=0,"Look B,C,D,F &amp; G","No")</f>
        <v>No</v>
      </c>
      <c r="AX92" s="76" t="str">
        <f>IF(('[1]Drawer Front Profiles'!$D92-7.75654335)&gt;=0,"Look B,C,D,F &amp; G","No")</f>
        <v>Look B,C,D,F &amp; G</v>
      </c>
      <c r="AY92" s="76" t="str">
        <f>IF(('[1]Drawer Front Profiles'!$D92-17.28154481)&gt;=0,"Look B,C,D,F &amp; G","No")</f>
        <v>No</v>
      </c>
      <c r="AZ92" s="76" t="str">
        <f>IF(('[1]Drawer Front Profiles'!$D92-18.6375)&gt;=0,"Look B,C,D,F &amp; G","No")</f>
        <v>No</v>
      </c>
      <c r="BA92" s="76" t="str">
        <f>IF(('[1]Drawer Front Profiles'!$D92-9.34404)&gt;=0,"Look B,C,D,F &amp; G","No")</f>
        <v>No</v>
      </c>
      <c r="BB92" s="76" t="str">
        <f>IF(('[1]Drawer Front Profiles'!$D92-28.1625)&gt;=0,"Look B,C,D,F &amp; G","No")</f>
        <v>No</v>
      </c>
      <c r="BC92" s="76" t="str">
        <f>IF(('[1]Drawer Front Profiles'!$D92-0)&gt;=0,"Look B,C,D,F &amp; G","No")</f>
        <v>Look B,C,D,F &amp; G</v>
      </c>
      <c r="BD92" s="76" t="str">
        <f>IF(('[1]Drawer Front Profiles'!$D92-21.81250146)&gt;=0,"Look B,C,D,F &amp; G","No")</f>
        <v>No</v>
      </c>
      <c r="BE92" s="76" t="str">
        <f>IF(('[1]Drawer Front Profiles'!$D92-9.1352216)&gt;=0,"Look B,C,D,F &amp; G","No")</f>
        <v>No</v>
      </c>
      <c r="BF92" s="76" t="str">
        <f>IF(('[1]Drawer Front Profiles'!$D92-9.1352216)&gt;=0,"Look B,C,D,F &amp; G","No")</f>
        <v>No</v>
      </c>
      <c r="BG92" s="76" t="str">
        <f>IF(('[1]Drawer Front Profiles'!$D92-21.81250292)&gt;=0,"Look B,C,D,F &amp; G","No")</f>
        <v>No</v>
      </c>
      <c r="BH92" s="76" t="str">
        <f>IF(('[1]Drawer Front Profiles'!$D92-21.81252021)&gt;=0,"Look B,C,D,F &amp; G","No")</f>
        <v>No</v>
      </c>
      <c r="BI92" s="76" t="str">
        <f>IF(('[1]Drawer Front Profiles'!$D92-7.525)&gt;=0,"Look B,C,D,F &amp; G","No")</f>
        <v>Look B,C,D,F &amp; G</v>
      </c>
    </row>
    <row r="93" spans="1:61" ht="16.5" thickBot="1" x14ac:dyDescent="0.3">
      <c r="A93" s="127" t="str">
        <f>IF('[1]Drawer Front Profiles'!$A93&lt;&gt;"",'[1]Drawer Front Profiles'!$A93,"")</f>
        <v>N/A</v>
      </c>
      <c r="B93" s="127" t="str">
        <f>IF('[1]Drawer Front Profiles'!$B93&lt;&gt;"",'[1]Drawer Front Profiles'!$B93,"")</f>
        <v>336-19RP</v>
      </c>
      <c r="C93" s="128" t="str">
        <f>IF(('[1]Drawer Front Profiles'!$D93-0)&gt;=0,"Look B,C,D,F &amp; G","No")</f>
        <v>Look B,C,D,F &amp; G</v>
      </c>
      <c r="D93" s="129" t="str">
        <f>IF(('[1]Drawer Front Profiles'!$D93-0)&gt;=0,"Look B,C,D,F &amp; G","No")</f>
        <v>Look B,C,D,F &amp; G</v>
      </c>
      <c r="E93" s="129" t="str">
        <f>IF(('[1]Drawer Front Profiles'!$D93-2.6439654)&gt;=0,"Look B,C,D,F &amp; G","No")</f>
        <v>No</v>
      </c>
      <c r="F93" s="129" t="str">
        <f>IF(('[1]Drawer Front Profiles'!$D93-6.5903696)&gt;=0,"Look B,C,D,F &amp; G","No")</f>
        <v>No</v>
      </c>
      <c r="G93" s="129" t="str">
        <f>IF(('[1]Drawer Front Profiles'!$D93-15.46250146)&gt;=0,"Look C,D &amp; G","No")</f>
        <v>No</v>
      </c>
      <c r="H93" s="129" t="str">
        <f>IF(('[1]Drawer Front Profiles'!$D93-9.34404481)&gt;=0,"Look B,C,D &amp; G","No")</f>
        <v>No</v>
      </c>
      <c r="I93" s="129" t="str">
        <f>IF(('[1]Drawer Front Profiles'!$D93-0)&gt;=0,"Look B,C,D,F &amp; G","No")</f>
        <v>Look B,C,D,F &amp; G</v>
      </c>
      <c r="J93" s="129" t="str">
        <f>IF(('[1]Drawer Front Profiles'!$D93-1.99442068)&gt;=0,"Look B,C,D,F &amp; G","No")</f>
        <v>No</v>
      </c>
      <c r="K93" s="129" t="str">
        <f>IF(('[1]Drawer Front Profiles'!$D93-15.75471398)&gt;=0,"Look C,D &amp; G","No")</f>
        <v>No</v>
      </c>
      <c r="L93" s="129" t="str">
        <f>IF(('[1]Drawer Front Profiles'!$D93-14.02090435)&gt;=0,"Look C,D &amp; G","No")</f>
        <v>No</v>
      </c>
      <c r="M93" s="129" t="str">
        <f>IF(('[1]Drawer Front Profiles'!$D93-18.41250064)&gt;=0,"Look C,D &amp; G","No")</f>
        <v>No</v>
      </c>
      <c r="N93" s="129" t="str">
        <f>IF(('[1]Drawer Front Profiles'!$D93-0)&gt;=0,"Look B,C,D &amp; G","No")</f>
        <v>Look B,C,D &amp; G</v>
      </c>
      <c r="O93" s="129" t="str">
        <f>IF(('[1]Drawer Front Profiles'!$D93-3.04396498)&gt;=0,"Look B,C,D &amp; G","No")</f>
        <v>No</v>
      </c>
      <c r="P93" s="129" t="str">
        <f>IF(('[1]Drawer Front Profiles'!$D93-18.64135815)&gt;=0,"Look C,D &amp; G","No")</f>
        <v>No</v>
      </c>
      <c r="Q93" s="129" t="str">
        <f>IF(('[1]Drawer Front Profiles'!$D93-16.84645805)&gt;=0,"Look C,D &amp; G","No")</f>
        <v>No</v>
      </c>
      <c r="R93" s="130" t="str">
        <f>IF(('[1]Drawer Front Profiles'!$D93-15.46250146)&gt;=0,"Look B,C,D &amp; G","No")</f>
        <v>No</v>
      </c>
      <c r="S93" s="129" t="str">
        <f>IF(('[1]Drawer Front Profiles'!$D93-27.94954481)&gt;=0,"Look C,D &amp; G","No")</f>
        <v>No</v>
      </c>
      <c r="T93" s="129" t="str">
        <f>IF(('[1]Drawer Front Profiles'!$D93-18.64404399)&gt;=0,"Look C,D &amp; G","No")</f>
        <v>No</v>
      </c>
      <c r="U93" s="130" t="str">
        <f>IF(('[1]Drawer Front Profiles'!$D93-0)&gt;=0,"Look B,C,D &amp; G","No")</f>
        <v>Look B,C,D &amp; G</v>
      </c>
      <c r="V93" s="130" t="str">
        <f>IF(('[1]Drawer Front Profiles'!$D93-8.58589172)&gt;=0,"Look B,C,D &amp; G","No")</f>
        <v>No</v>
      </c>
      <c r="W93" s="129" t="str">
        <f>IF(('[1]Drawer Front Profiles'!$D93-0)&gt;=0,"Look B,C,D,F &amp; G","No")</f>
        <v>Look B,C,D,F &amp; G</v>
      </c>
      <c r="X93" s="129" t="str">
        <f>IF(('[1]Drawer Front Profiles'!$D93-2.64403281)&gt;=0,"Look C,D &amp; G","No")</f>
        <v>No</v>
      </c>
      <c r="Y93" s="130" t="str">
        <f>IF(('[1]Drawer Front Profiles'!$D93-9.07032804)&gt;=0,"Look C,D &amp; G","No")</f>
        <v>No</v>
      </c>
      <c r="Z93" s="130" t="str">
        <f>IF(('[1]Drawer Front Profiles'!$D93-15.46250146)&gt;=0,"Look C,D &amp; G","No")</f>
        <v>No</v>
      </c>
      <c r="AA93" s="130" t="str">
        <f>IF(('[1]Drawer Front Profiles'!$D93-15.69403715)&gt;=0,"Look B,C,D &amp; G","No")</f>
        <v>No</v>
      </c>
      <c r="AB93" s="130" t="str">
        <f>IF(('[1]Drawer Front Profiles'!$D93-9.07032804)&gt;=0,"Look B,C,D,F &amp; G","No")</f>
        <v>No</v>
      </c>
      <c r="AC93" s="129" t="str">
        <f>IF(('[1]Drawer Front Profiles'!$D93-14.02090435)&gt;=0,"Look B,C,D &amp; G","No")</f>
        <v>No</v>
      </c>
      <c r="AD93" s="131" t="str">
        <f>IF(('[1]Drawer Front Profiles'!$D93-0)&gt;=0,"Look B,C,D,F &amp; G","No")</f>
        <v>Look B,C,D,F &amp; G</v>
      </c>
      <c r="AE93" s="129" t="str">
        <f>IF(('[1]Drawer Front Profiles'!$D93-6.35954126)&gt;=0,"Look B,C,D &amp; G","No")</f>
        <v>No</v>
      </c>
      <c r="AF93" s="131" t="str">
        <f>IF(('[1]Drawer Front Profiles'!$D93-19.68205639)&gt;=0,"Look B,C,D,F &amp; G","No")</f>
        <v>No</v>
      </c>
      <c r="AG93" s="131" t="str">
        <f>IF(('[1]Drawer Front Profiles'!$D93-15.69404481)&gt;=0,"Look B,C,D,F &amp; G","No")</f>
        <v>No</v>
      </c>
      <c r="AH93" s="131" t="str">
        <f>IF(('[1]Drawer Front Profiles'!$D93-0)&gt;=0,"Look B,C,D,F &amp; G","No")</f>
        <v>Look B,C,D,F &amp; G</v>
      </c>
      <c r="AI93" s="131" t="str">
        <f>IF(('[1]Drawer Front Profiles'!$D93-18.63750146)&gt;=0,"Look B,C,D,F &amp; G","No")</f>
        <v>No</v>
      </c>
      <c r="AJ93" s="131" t="str">
        <f>IF(('[1]Drawer Front Profiles'!$D93-7.75654335)&gt;=0,"Look B,C,D,F &amp; G","No")</f>
        <v>No</v>
      </c>
      <c r="AK93" s="131" t="str">
        <f>IF(('[1]Drawer Front Profiles'!$D93-12.2875)&gt;=0,"Look B,C,D,F &amp; G","No")</f>
        <v>No</v>
      </c>
      <c r="AL93" s="131" t="str">
        <f>IF(('[1]Drawer Front Profiles'!$D93-2.64403281)&gt;=0,"Look B,C,D,F &amp; G","No")</f>
        <v>No</v>
      </c>
      <c r="AM93" s="131" t="str">
        <f>IF(('[1]Drawer Front Profiles'!$D93-0)&gt;=0,"Look B,C,D,F &amp; G","No")</f>
        <v>Look B,C,D,F &amp; G</v>
      </c>
      <c r="AN93" s="131" t="str">
        <f>IF(('[1]Drawer Front Profiles'!$D93-0)&gt;=0,"Look B,C,D,F &amp; G","No")</f>
        <v>Look B,C,D,F &amp; G</v>
      </c>
      <c r="AO93" s="131" t="str">
        <f>IF(('[1]Drawer Front Profiles'!$D93-2.64403281)&gt;=0,"Look B,C,D,F &amp; G","No")</f>
        <v>No</v>
      </c>
      <c r="AP93" s="131" t="str">
        <f>IF(('[1]Drawer Front Profiles'!$D93-6.5903696)&gt;=0,"Look B,C,D,F &amp; G","No")</f>
        <v>No</v>
      </c>
      <c r="AQ93" s="131" t="str">
        <f>IF(('[1]Drawer Front Profiles'!$D93-0)&gt;=0,"Look B,C,D,F &amp; G","No")</f>
        <v>Look B,C,D,F &amp; G</v>
      </c>
      <c r="AR93" s="131" t="str">
        <f>IF(('[1]Drawer Front Profiles'!$D93-1.99442068)&gt;=0,"Look B,C,D,F &amp; G","No")</f>
        <v>No</v>
      </c>
      <c r="AS93" s="131" t="str">
        <f>IF(('[1]Drawer Front Profiles'!$D93-0)&gt;=0,"Look B,C,D,F &amp; G","No")</f>
        <v>Look B,C,D,F &amp; G</v>
      </c>
      <c r="AT93" s="131" t="str">
        <f>IF(('[1]Drawer Front Profiles'!$D93-9.07032804)&gt;=0,"Look B,C,D,F &amp; G","No")</f>
        <v>No</v>
      </c>
      <c r="AU93" s="131" t="str">
        <f>IF(('[1]Drawer Front Profiles'!$D93-0)&gt;=0,"Look B,C,D,F &amp; G","No")</f>
        <v>Look B,C,D,F &amp; G</v>
      </c>
      <c r="AV93" s="131" t="str">
        <f>IF(('[1]Drawer Front Profiles'!$D93-0)&gt;=0,"Look B,C,D,F &amp; G","No")</f>
        <v>Look B,C,D,F &amp; G</v>
      </c>
      <c r="AW93" s="131" t="str">
        <f>IF(('[1]Drawer Front Profiles'!$D93-18.86904481)&gt;=0,"Look B,C,D,F &amp; G","No")</f>
        <v>No</v>
      </c>
      <c r="AX93" s="131" t="str">
        <f>IF(('[1]Drawer Front Profiles'!$D93-7.75654335)&gt;=0,"Look B,C,D,F &amp; G","No")</f>
        <v>No</v>
      </c>
      <c r="AY93" s="131" t="str">
        <f>IF(('[1]Drawer Front Profiles'!$D93-17.28154481)&gt;=0,"Look B,C,D,F &amp; G","No")</f>
        <v>No</v>
      </c>
      <c r="AZ93" s="131" t="str">
        <f>IF(('[1]Drawer Front Profiles'!$D93-18.6375)&gt;=0,"Look B,C,D,F &amp; G","No")</f>
        <v>No</v>
      </c>
      <c r="BA93" s="131" t="str">
        <f>IF(('[1]Drawer Front Profiles'!$D93-9.34404)&gt;=0,"Look B,C,D,F &amp; G","No")</f>
        <v>No</v>
      </c>
      <c r="BB93" s="131" t="str">
        <f>IF(('[1]Drawer Front Profiles'!$D93-28.1625)&gt;=0,"Look B,C,D,F &amp; G","No")</f>
        <v>No</v>
      </c>
      <c r="BC93" s="131" t="str">
        <f>IF(('[1]Drawer Front Profiles'!$D93-0)&gt;=0,"Look B,C,D,F &amp; G","No")</f>
        <v>Look B,C,D,F &amp; G</v>
      </c>
      <c r="BD93" s="131" t="str">
        <f>IF(('[1]Drawer Front Profiles'!$D93-21.81250146)&gt;=0,"Look B,C,D,F &amp; G","No")</f>
        <v>No</v>
      </c>
      <c r="BE93" s="131" t="str">
        <f>IF(('[1]Drawer Front Profiles'!$D93-9.1352216)&gt;=0,"Look B,C,D,F &amp; G","No")</f>
        <v>No</v>
      </c>
      <c r="BF93" s="131" t="str">
        <f>IF(('[1]Drawer Front Profiles'!$D93-9.1352216)&gt;=0,"Look B,C,D,F &amp; G","No")</f>
        <v>No</v>
      </c>
      <c r="BG93" s="131" t="str">
        <f>IF(('[1]Drawer Front Profiles'!$D93-21.81250292)&gt;=0,"Look B,C,D,F &amp; G","No")</f>
        <v>No</v>
      </c>
      <c r="BH93" s="131" t="str">
        <f>IF(('[1]Drawer Front Profiles'!$D93-21.81252021)&gt;=0,"Look B,C,D,F &amp; G","No")</f>
        <v>No</v>
      </c>
      <c r="BI93" s="131" t="str">
        <f>IF(('[1]Drawer Front Profiles'!$D93-7.525)&gt;=0,"Look B,C,D,F &amp; G","No")</f>
        <v>No</v>
      </c>
    </row>
    <row r="94" spans="1:61" ht="16.5" thickBot="1" x14ac:dyDescent="0.3">
      <c r="A94" s="14" t="str">
        <f>IF('[1]Drawer Front Profiles'!$A94&lt;&gt;"",'[1]Drawer Front Profiles'!$A94,"")</f>
        <v>N/A</v>
      </c>
      <c r="B94" s="14" t="str">
        <f>IF('[1]Drawer Front Profiles'!$B94&lt;&gt;"",'[1]Drawer Front Profiles'!$B94,"")</f>
        <v>336-25RP</v>
      </c>
      <c r="C94" s="73" t="str">
        <f>IF(('[1]Drawer Front Profiles'!$D94-0)&gt;=0,"Look B,C,D,F &amp; G","No")</f>
        <v>Look B,C,D,F &amp; G</v>
      </c>
      <c r="D94" s="74" t="str">
        <f>IF(('[1]Drawer Front Profiles'!$D94-0)&gt;=0,"Look B,C,D,F &amp; G","No")</f>
        <v>Look B,C,D,F &amp; G</v>
      </c>
      <c r="E94" s="74" t="str">
        <f>IF(('[1]Drawer Front Profiles'!$D94-2.6439654)&gt;=0,"Look B,C,D,F &amp; G","No")</f>
        <v>No</v>
      </c>
      <c r="F94" s="74" t="str">
        <f>IF(('[1]Drawer Front Profiles'!$D94-6.5903696)&gt;=0,"Look B,C,D,F &amp; G","No")</f>
        <v>No</v>
      </c>
      <c r="G94" s="74" t="str">
        <f>IF(('[1]Drawer Front Profiles'!$D94-15.46250146)&gt;=0,"Look C,D &amp; G","No")</f>
        <v>No</v>
      </c>
      <c r="H94" s="74" t="str">
        <f>IF(('[1]Drawer Front Profiles'!$D94-9.34404481)&gt;=0,"Look B,C,D &amp; G","No")</f>
        <v>No</v>
      </c>
      <c r="I94" s="74" t="str">
        <f>IF(('[1]Drawer Front Profiles'!$D94-0)&gt;=0,"Look B,C,D,F &amp; G","No")</f>
        <v>Look B,C,D,F &amp; G</v>
      </c>
      <c r="J94" s="74" t="str">
        <f>IF(('[1]Drawer Front Profiles'!$D94-1.99442068)&gt;=0,"Look B,C,D,F &amp; G","No")</f>
        <v>No</v>
      </c>
      <c r="K94" s="74" t="str">
        <f>IF(('[1]Drawer Front Profiles'!$D94-15.75471398)&gt;=0,"Look C,D &amp; G","No")</f>
        <v>No</v>
      </c>
      <c r="L94" s="74" t="str">
        <f>IF(('[1]Drawer Front Profiles'!$D94-14.02090435)&gt;=0,"Look C,D &amp; G","No")</f>
        <v>No</v>
      </c>
      <c r="M94" s="74" t="str">
        <f>IF(('[1]Drawer Front Profiles'!$D94-18.41250064)&gt;=0,"Look C,D &amp; G","No")</f>
        <v>No</v>
      </c>
      <c r="N94" s="74" t="str">
        <f>IF(('[1]Drawer Front Profiles'!$D94-0)&gt;=0,"Look B,C,D &amp; G","No")</f>
        <v>Look B,C,D &amp; G</v>
      </c>
      <c r="O94" s="74" t="str">
        <f>IF(('[1]Drawer Front Profiles'!$D94-3.04396498)&gt;=0,"Look B,C,D &amp; G","No")</f>
        <v>No</v>
      </c>
      <c r="P94" s="74" t="str">
        <f>IF(('[1]Drawer Front Profiles'!$D94-18.64135815)&gt;=0,"Look C,D &amp; G","No")</f>
        <v>No</v>
      </c>
      <c r="Q94" s="74" t="str">
        <f>IF(('[1]Drawer Front Profiles'!$D94-16.84645805)&gt;=0,"Look C,D &amp; G","No")</f>
        <v>No</v>
      </c>
      <c r="R94" s="75" t="str">
        <f>IF(('[1]Drawer Front Profiles'!$D94-15.46250146)&gt;=0,"Look B,C,D &amp; G","No")</f>
        <v>No</v>
      </c>
      <c r="S94" s="74" t="str">
        <f>IF(('[1]Drawer Front Profiles'!$D94-27.94954481)&gt;=0,"Look C,D &amp; G","No")</f>
        <v>No</v>
      </c>
      <c r="T94" s="74" t="str">
        <f>IF(('[1]Drawer Front Profiles'!$D94-18.64404399)&gt;=0,"Look C,D &amp; G","No")</f>
        <v>No</v>
      </c>
      <c r="U94" s="75" t="str">
        <f>IF(('[1]Drawer Front Profiles'!$D94-0)&gt;=0,"Look B,C,D &amp; G","No")</f>
        <v>Look B,C,D &amp; G</v>
      </c>
      <c r="V94" s="75" t="str">
        <f>IF(('[1]Drawer Front Profiles'!$D94-8.58589172)&gt;=0,"Look B,C,D &amp; G","No")</f>
        <v>No</v>
      </c>
      <c r="W94" s="74" t="str">
        <f>IF(('[1]Drawer Front Profiles'!$D94-0)&gt;=0,"Look B,C,D,F &amp; G","No")</f>
        <v>Look B,C,D,F &amp; G</v>
      </c>
      <c r="X94" s="74" t="str">
        <f>IF(('[1]Drawer Front Profiles'!$D94-2.64403281)&gt;=0,"Look C,D &amp; G","No")</f>
        <v>No</v>
      </c>
      <c r="Y94" s="75" t="str">
        <f>IF(('[1]Drawer Front Profiles'!$D94-9.07032804)&gt;=0,"Look C,D &amp; G","No")</f>
        <v>No</v>
      </c>
      <c r="Z94" s="75" t="str">
        <f>IF(('[1]Drawer Front Profiles'!$D94-15.46250146)&gt;=0,"Look C,D &amp; G","No")</f>
        <v>No</v>
      </c>
      <c r="AA94" s="75" t="str">
        <f>IF(('[1]Drawer Front Profiles'!$D94-15.69403715)&gt;=0,"Look B,C,D &amp; G","No")</f>
        <v>No</v>
      </c>
      <c r="AB94" s="75" t="str">
        <f>IF(('[1]Drawer Front Profiles'!$D94-9.07032804)&gt;=0,"Look B,C,D,F &amp; G","No")</f>
        <v>No</v>
      </c>
      <c r="AC94" s="74" t="str">
        <f>IF(('[1]Drawer Front Profiles'!$D94-14.02090435)&gt;=0,"Look B,C,D &amp; G","No")</f>
        <v>No</v>
      </c>
      <c r="AD94" s="76" t="str">
        <f>IF(('[1]Drawer Front Profiles'!$D94-0)&gt;=0,"Look B,C,D,F &amp; G","No")</f>
        <v>Look B,C,D,F &amp; G</v>
      </c>
      <c r="AE94" s="74" t="str">
        <f>IF(('[1]Drawer Front Profiles'!$D94-6.35954126)&gt;=0,"Look B,C,D &amp; G","No")</f>
        <v>No</v>
      </c>
      <c r="AF94" s="76" t="str">
        <f>IF(('[1]Drawer Front Profiles'!$D94-19.68205639)&gt;=0,"Look B,C,D,F &amp; G","No")</f>
        <v>No</v>
      </c>
      <c r="AG94" s="76" t="str">
        <f>IF(('[1]Drawer Front Profiles'!$D94-15.69404481)&gt;=0,"Look B,C,D,F &amp; G","No")</f>
        <v>No</v>
      </c>
      <c r="AH94" s="76" t="str">
        <f>IF(('[1]Drawer Front Profiles'!$D94-0)&gt;=0,"Look B,C,D,F &amp; G","No")</f>
        <v>Look B,C,D,F &amp; G</v>
      </c>
      <c r="AI94" s="76" t="str">
        <f>IF(('[1]Drawer Front Profiles'!$D94-18.63750146)&gt;=0,"Look B,C,D,F &amp; G","No")</f>
        <v>No</v>
      </c>
      <c r="AJ94" s="76" t="str">
        <f>IF(('[1]Drawer Front Profiles'!$D94-7.75654335)&gt;=0,"Look B,C,D,F &amp; G","No")</f>
        <v>No</v>
      </c>
      <c r="AK94" s="76" t="str">
        <f>IF(('[1]Drawer Front Profiles'!$D94-12.2875)&gt;=0,"Look B,C,D,F &amp; G","No")</f>
        <v>No</v>
      </c>
      <c r="AL94" s="76" t="str">
        <f>IF(('[1]Drawer Front Profiles'!$D94-2.64403281)&gt;=0,"Look B,C,D,F &amp; G","No")</f>
        <v>No</v>
      </c>
      <c r="AM94" s="76" t="str">
        <f>IF(('[1]Drawer Front Profiles'!$D94-0)&gt;=0,"Look B,C,D,F &amp; G","No")</f>
        <v>Look B,C,D,F &amp; G</v>
      </c>
      <c r="AN94" s="76" t="str">
        <f>IF(('[1]Drawer Front Profiles'!$D94-0)&gt;=0,"Look B,C,D,F &amp; G","No")</f>
        <v>Look B,C,D,F &amp; G</v>
      </c>
      <c r="AO94" s="76" t="str">
        <f>IF(('[1]Drawer Front Profiles'!$D94-2.64403281)&gt;=0,"Look B,C,D,F &amp; G","No")</f>
        <v>No</v>
      </c>
      <c r="AP94" s="76" t="str">
        <f>IF(('[1]Drawer Front Profiles'!$D94-6.5903696)&gt;=0,"Look B,C,D,F &amp; G","No")</f>
        <v>No</v>
      </c>
      <c r="AQ94" s="76" t="str">
        <f>IF(('[1]Drawer Front Profiles'!$D94-0)&gt;=0,"Look B,C,D,F &amp; G","No")</f>
        <v>Look B,C,D,F &amp; G</v>
      </c>
      <c r="AR94" s="76" t="str">
        <f>IF(('[1]Drawer Front Profiles'!$D94-1.99442068)&gt;=0,"Look B,C,D,F &amp; G","No")</f>
        <v>No</v>
      </c>
      <c r="AS94" s="76" t="str">
        <f>IF(('[1]Drawer Front Profiles'!$D94-0)&gt;=0,"Look B,C,D,F &amp; G","No")</f>
        <v>Look B,C,D,F &amp; G</v>
      </c>
      <c r="AT94" s="76" t="str">
        <f>IF(('[1]Drawer Front Profiles'!$D94-9.07032804)&gt;=0,"Look B,C,D,F &amp; G","No")</f>
        <v>No</v>
      </c>
      <c r="AU94" s="76" t="str">
        <f>IF(('[1]Drawer Front Profiles'!$D94-0)&gt;=0,"Look B,C,D,F &amp; G","No")</f>
        <v>Look B,C,D,F &amp; G</v>
      </c>
      <c r="AV94" s="76" t="str">
        <f>IF(('[1]Drawer Front Profiles'!$D94-0)&gt;=0,"Look B,C,D,F &amp; G","No")</f>
        <v>Look B,C,D,F &amp; G</v>
      </c>
      <c r="AW94" s="76" t="str">
        <f>IF(('[1]Drawer Front Profiles'!$D94-18.86904481)&gt;=0,"Look B,C,D,F &amp; G","No")</f>
        <v>No</v>
      </c>
      <c r="AX94" s="76" t="str">
        <f>IF(('[1]Drawer Front Profiles'!$D94-7.75654335)&gt;=0,"Look B,C,D,F &amp; G","No")</f>
        <v>No</v>
      </c>
      <c r="AY94" s="76" t="str">
        <f>IF(('[1]Drawer Front Profiles'!$D94-17.28154481)&gt;=0,"Look B,C,D,F &amp; G","No")</f>
        <v>No</v>
      </c>
      <c r="AZ94" s="76" t="str">
        <f>IF(('[1]Drawer Front Profiles'!$D94-18.6375)&gt;=0,"Look B,C,D,F &amp; G","No")</f>
        <v>No</v>
      </c>
      <c r="BA94" s="76" t="str">
        <f>IF(('[1]Drawer Front Profiles'!$D94-9.34404)&gt;=0,"Look B,C,D,F &amp; G","No")</f>
        <v>No</v>
      </c>
      <c r="BB94" s="76" t="str">
        <f>IF(('[1]Drawer Front Profiles'!$D94-28.1625)&gt;=0,"Look B,C,D,F &amp; G","No")</f>
        <v>No</v>
      </c>
      <c r="BC94" s="76" t="str">
        <f>IF(('[1]Drawer Front Profiles'!$D94-0)&gt;=0,"Look B,C,D,F &amp; G","No")</f>
        <v>Look B,C,D,F &amp; G</v>
      </c>
      <c r="BD94" s="76" t="str">
        <f>IF(('[1]Drawer Front Profiles'!$D94-21.81250146)&gt;=0,"Look B,C,D,F &amp; G","No")</f>
        <v>No</v>
      </c>
      <c r="BE94" s="76" t="str">
        <f>IF(('[1]Drawer Front Profiles'!$D94-9.1352216)&gt;=0,"Look B,C,D,F &amp; G","No")</f>
        <v>No</v>
      </c>
      <c r="BF94" s="76" t="str">
        <f>IF(('[1]Drawer Front Profiles'!$D94-9.1352216)&gt;=0,"Look B,C,D,F &amp; G","No")</f>
        <v>No</v>
      </c>
      <c r="BG94" s="76" t="str">
        <f>IF(('[1]Drawer Front Profiles'!$D94-21.81250292)&gt;=0,"Look B,C,D,F &amp; G","No")</f>
        <v>No</v>
      </c>
      <c r="BH94" s="76" t="str">
        <f>IF(('[1]Drawer Front Profiles'!$D94-21.81252021)&gt;=0,"Look B,C,D,F &amp; G","No")</f>
        <v>No</v>
      </c>
      <c r="BI94" s="76" t="str">
        <f>IF(('[1]Drawer Front Profiles'!$D94-7.525)&gt;=0,"Look B,C,D,F &amp; G","No")</f>
        <v>No</v>
      </c>
    </row>
    <row r="95" spans="1:61" ht="16.5" thickBot="1" x14ac:dyDescent="0.3">
      <c r="A95" s="127" t="str">
        <f>IF('[1]Drawer Front Profiles'!$A95&lt;&gt;"",'[1]Drawer Front Profiles'!$A95,"")</f>
        <v>N/A</v>
      </c>
      <c r="B95" s="127" t="str">
        <f>IF('[1]Drawer Front Profiles'!$B95&lt;&gt;"",'[1]Drawer Front Profiles'!$B95,"")</f>
        <v>337-13RP</v>
      </c>
      <c r="C95" s="128" t="str">
        <f>IF(('[1]Drawer Front Profiles'!$D95-0)&gt;=0,"Look B,C,D,F &amp; G","No")</f>
        <v>Look B,C,D,F &amp; G</v>
      </c>
      <c r="D95" s="129" t="str">
        <f>IF(('[1]Drawer Front Profiles'!$D95-0)&gt;=0,"Look B,C,D,F &amp; G","No")</f>
        <v>Look B,C,D,F &amp; G</v>
      </c>
      <c r="E95" s="129" t="str">
        <f>IF(('[1]Drawer Front Profiles'!$D95-2.6439654)&gt;=0,"Look B,C,D,F &amp; G","No")</f>
        <v>Look B,C,D,F &amp; G</v>
      </c>
      <c r="F95" s="129" t="str">
        <f>IF(('[1]Drawer Front Profiles'!$D95-6.5903696)&gt;=0,"Look B,C,D,F &amp; G","No")</f>
        <v>Look B,C,D,F &amp; G</v>
      </c>
      <c r="G95" s="129" t="str">
        <f>IF(('[1]Drawer Front Profiles'!$D95-15.46250146)&gt;=0,"Look C,D &amp; G","No")</f>
        <v>No</v>
      </c>
      <c r="H95" s="129" t="str">
        <f>IF(('[1]Drawer Front Profiles'!$D95-9.34404481)&gt;=0,"Look B,C,D &amp; G","No")</f>
        <v>No</v>
      </c>
      <c r="I95" s="129" t="str">
        <f>IF(('[1]Drawer Front Profiles'!$D95-0)&gt;=0,"Look B,C,D,F &amp; G","No")</f>
        <v>Look B,C,D,F &amp; G</v>
      </c>
      <c r="J95" s="129" t="str">
        <f>IF(('[1]Drawer Front Profiles'!$D95-1.99442068)&gt;=0,"Look B,C,D,F &amp; G","No")</f>
        <v>Look B,C,D,F &amp; G</v>
      </c>
      <c r="K95" s="129" t="str">
        <f>IF(('[1]Drawer Front Profiles'!$D95-15.75471398)&gt;=0,"Look C,D &amp; G","No")</f>
        <v>No</v>
      </c>
      <c r="L95" s="129" t="str">
        <f>IF(('[1]Drawer Front Profiles'!$D95-14.02090435)&gt;=0,"Look C,D &amp; G","No")</f>
        <v>No</v>
      </c>
      <c r="M95" s="129" t="str">
        <f>IF(('[1]Drawer Front Profiles'!$D95-18.41250064)&gt;=0,"Look C,D &amp; G","No")</f>
        <v>No</v>
      </c>
      <c r="N95" s="129" t="str">
        <f>IF(('[1]Drawer Front Profiles'!$D95-0)&gt;=0,"Look B,C,D &amp; G","No")</f>
        <v>Look B,C,D &amp; G</v>
      </c>
      <c r="O95" s="129" t="str">
        <f>IF(('[1]Drawer Front Profiles'!$D95-3.04396498)&gt;=0,"Look B,C,D &amp; G","No")</f>
        <v>Look B,C,D &amp; G</v>
      </c>
      <c r="P95" s="129" t="str">
        <f>IF(('[1]Drawer Front Profiles'!$D95-18.64135815)&gt;=0,"Look C,D &amp; G","No")</f>
        <v>No</v>
      </c>
      <c r="Q95" s="129" t="str">
        <f>IF(('[1]Drawer Front Profiles'!$D95-16.84645805)&gt;=0,"Look C,D &amp; G","No")</f>
        <v>No</v>
      </c>
      <c r="R95" s="130" t="str">
        <f>IF(('[1]Drawer Front Profiles'!$D95-15.46250146)&gt;=0,"Look B,C,D &amp; G","No")</f>
        <v>No</v>
      </c>
      <c r="S95" s="129" t="str">
        <f>IF(('[1]Drawer Front Profiles'!$D95-27.94954481)&gt;=0,"Look C,D &amp; G","No")</f>
        <v>No</v>
      </c>
      <c r="T95" s="129" t="str">
        <f>IF(('[1]Drawer Front Profiles'!$D95-18.64404399)&gt;=0,"Look C,D &amp; G","No")</f>
        <v>No</v>
      </c>
      <c r="U95" s="130" t="str">
        <f>IF(('[1]Drawer Front Profiles'!$D95-0)&gt;=0,"Look B,C,D &amp; G","No")</f>
        <v>Look B,C,D &amp; G</v>
      </c>
      <c r="V95" s="130" t="str">
        <f>IF(('[1]Drawer Front Profiles'!$D95-8.58589172)&gt;=0,"Look B,C,D &amp; G","No")</f>
        <v>Look B,C,D &amp; G</v>
      </c>
      <c r="W95" s="129" t="str">
        <f>IF(('[1]Drawer Front Profiles'!$D95-0)&gt;=0,"Look B,C,D,F &amp; G","No")</f>
        <v>Look B,C,D,F &amp; G</v>
      </c>
      <c r="X95" s="129" t="str">
        <f>IF(('[1]Drawer Front Profiles'!$D95-2.64403281)&gt;=0,"Look C,D &amp; G","No")</f>
        <v>Look C,D &amp; G</v>
      </c>
      <c r="Y95" s="130" t="str">
        <f>IF(('[1]Drawer Front Profiles'!$D95-9.07032804)&gt;=0,"Look C,D &amp; G","No")</f>
        <v>No</v>
      </c>
      <c r="Z95" s="130" t="str">
        <f>IF(('[1]Drawer Front Profiles'!$D95-15.46250146)&gt;=0,"Look C,D &amp; G","No")</f>
        <v>No</v>
      </c>
      <c r="AA95" s="130" t="str">
        <f>IF(('[1]Drawer Front Profiles'!$D95-15.69403715)&gt;=0,"Look B,C,D &amp; G","No")</f>
        <v>No</v>
      </c>
      <c r="AB95" s="130" t="str">
        <f>IF(('[1]Drawer Front Profiles'!$D95-9.07032804)&gt;=0,"Look B,C,D,F &amp; G","No")</f>
        <v>No</v>
      </c>
      <c r="AC95" s="129" t="str">
        <f>IF(('[1]Drawer Front Profiles'!$D95-14.02090435)&gt;=0,"Look B,C,D &amp; G","No")</f>
        <v>No</v>
      </c>
      <c r="AD95" s="131" t="str">
        <f>IF(('[1]Drawer Front Profiles'!$D95-0)&gt;=0,"Look B,C,D,F &amp; G","No")</f>
        <v>Look B,C,D,F &amp; G</v>
      </c>
      <c r="AE95" s="129" t="str">
        <f>IF(('[1]Drawer Front Profiles'!$D95-6.35954126)&gt;=0,"Look B,C,D &amp; G","No")</f>
        <v>Look B,C,D &amp; G</v>
      </c>
      <c r="AF95" s="131" t="str">
        <f>IF(('[1]Drawer Front Profiles'!$D95-19.68205639)&gt;=0,"Look B,C,D,F &amp; G","No")</f>
        <v>No</v>
      </c>
      <c r="AG95" s="131" t="str">
        <f>IF(('[1]Drawer Front Profiles'!$D95-15.69404481)&gt;=0,"Look B,C,D,F &amp; G","No")</f>
        <v>No</v>
      </c>
      <c r="AH95" s="131" t="str">
        <f>IF(('[1]Drawer Front Profiles'!$D95-0)&gt;=0,"Look B,C,D,F &amp; G","No")</f>
        <v>Look B,C,D,F &amp; G</v>
      </c>
      <c r="AI95" s="131" t="str">
        <f>IF(('[1]Drawer Front Profiles'!$D95-18.63750146)&gt;=0,"Look B,C,D,F &amp; G","No")</f>
        <v>No</v>
      </c>
      <c r="AJ95" s="131" t="str">
        <f>IF(('[1]Drawer Front Profiles'!$D95-7.75654335)&gt;=0,"Look B,C,D,F &amp; G","No")</f>
        <v>Look B,C,D,F &amp; G</v>
      </c>
      <c r="AK95" s="131" t="str">
        <f>IF(('[1]Drawer Front Profiles'!$D95-12.2875)&gt;=0,"Look B,C,D,F &amp; G","No")</f>
        <v>No</v>
      </c>
      <c r="AL95" s="131" t="str">
        <f>IF(('[1]Drawer Front Profiles'!$D95-2.64403281)&gt;=0,"Look B,C,D,F &amp; G","No")</f>
        <v>Look B,C,D,F &amp; G</v>
      </c>
      <c r="AM95" s="131" t="str">
        <f>IF(('[1]Drawer Front Profiles'!$D95-0)&gt;=0,"Look B,C,D,F &amp; G","No")</f>
        <v>Look B,C,D,F &amp; G</v>
      </c>
      <c r="AN95" s="131" t="str">
        <f>IF(('[1]Drawer Front Profiles'!$D95-0)&gt;=0,"Look B,C,D,F &amp; G","No")</f>
        <v>Look B,C,D,F &amp; G</v>
      </c>
      <c r="AO95" s="131" t="str">
        <f>IF(('[1]Drawer Front Profiles'!$D95-2.64403281)&gt;=0,"Look B,C,D,F &amp; G","No")</f>
        <v>Look B,C,D,F &amp; G</v>
      </c>
      <c r="AP95" s="131" t="str">
        <f>IF(('[1]Drawer Front Profiles'!$D95-6.5903696)&gt;=0,"Look B,C,D,F &amp; G","No")</f>
        <v>Look B,C,D,F &amp; G</v>
      </c>
      <c r="AQ95" s="131" t="str">
        <f>IF(('[1]Drawer Front Profiles'!$D95-0)&gt;=0,"Look B,C,D,F &amp; G","No")</f>
        <v>Look B,C,D,F &amp; G</v>
      </c>
      <c r="AR95" s="131" t="str">
        <f>IF(('[1]Drawer Front Profiles'!$D95-1.99442068)&gt;=0,"Look B,C,D,F &amp; G","No")</f>
        <v>Look B,C,D,F &amp; G</v>
      </c>
      <c r="AS95" s="131" t="str">
        <f>IF(('[1]Drawer Front Profiles'!$D95-0)&gt;=0,"Look B,C,D,F &amp; G","No")</f>
        <v>Look B,C,D,F &amp; G</v>
      </c>
      <c r="AT95" s="131" t="str">
        <f>IF(('[1]Drawer Front Profiles'!$D95-9.07032804)&gt;=0,"Look B,C,D,F &amp; G","No")</f>
        <v>No</v>
      </c>
      <c r="AU95" s="131" t="str">
        <f>IF(('[1]Drawer Front Profiles'!$D95-0)&gt;=0,"Look B,C,D,F &amp; G","No")</f>
        <v>Look B,C,D,F &amp; G</v>
      </c>
      <c r="AV95" s="131" t="str">
        <f>IF(('[1]Drawer Front Profiles'!$D95-0)&gt;=0,"Look B,C,D,F &amp; G","No")</f>
        <v>Look B,C,D,F &amp; G</v>
      </c>
      <c r="AW95" s="131" t="str">
        <f>IF(('[1]Drawer Front Profiles'!$D95-18.86904481)&gt;=0,"Look B,C,D,F &amp; G","No")</f>
        <v>No</v>
      </c>
      <c r="AX95" s="131" t="str">
        <f>IF(('[1]Drawer Front Profiles'!$D95-7.75654335)&gt;=0,"Look B,C,D,F &amp; G","No")</f>
        <v>Look B,C,D,F &amp; G</v>
      </c>
      <c r="AY95" s="131" t="str">
        <f>IF(('[1]Drawer Front Profiles'!$D95-17.28154481)&gt;=0,"Look B,C,D,F &amp; G","No")</f>
        <v>No</v>
      </c>
      <c r="AZ95" s="131" t="str">
        <f>IF(('[1]Drawer Front Profiles'!$D95-18.6375)&gt;=0,"Look B,C,D,F &amp; G","No")</f>
        <v>No</v>
      </c>
      <c r="BA95" s="131" t="str">
        <f>IF(('[1]Drawer Front Profiles'!$D95-9.34404)&gt;=0,"Look B,C,D,F &amp; G","No")</f>
        <v>No</v>
      </c>
      <c r="BB95" s="131" t="str">
        <f>IF(('[1]Drawer Front Profiles'!$D95-28.1625)&gt;=0,"Look B,C,D,F &amp; G","No")</f>
        <v>No</v>
      </c>
      <c r="BC95" s="131" t="str">
        <f>IF(('[1]Drawer Front Profiles'!$D95-0)&gt;=0,"Look B,C,D,F &amp; G","No")</f>
        <v>Look B,C,D,F &amp; G</v>
      </c>
      <c r="BD95" s="131" t="str">
        <f>IF(('[1]Drawer Front Profiles'!$D95-21.81250146)&gt;=0,"Look B,C,D,F &amp; G","No")</f>
        <v>No</v>
      </c>
      <c r="BE95" s="131" t="str">
        <f>IF(('[1]Drawer Front Profiles'!$D95-9.1352216)&gt;=0,"Look B,C,D,F &amp; G","No")</f>
        <v>No</v>
      </c>
      <c r="BF95" s="131" t="str">
        <f>IF(('[1]Drawer Front Profiles'!$D95-9.1352216)&gt;=0,"Look B,C,D,F &amp; G","No")</f>
        <v>No</v>
      </c>
      <c r="BG95" s="131" t="str">
        <f>IF(('[1]Drawer Front Profiles'!$D95-21.81250292)&gt;=0,"Look B,C,D,F &amp; G","No")</f>
        <v>No</v>
      </c>
      <c r="BH95" s="131" t="str">
        <f>IF(('[1]Drawer Front Profiles'!$D95-21.81252021)&gt;=0,"Look B,C,D,F &amp; G","No")</f>
        <v>No</v>
      </c>
      <c r="BI95" s="131" t="str">
        <f>IF(('[1]Drawer Front Profiles'!$D95-7.525)&gt;=0,"Look B,C,D,F &amp; G","No")</f>
        <v>Look B,C,D,F &amp; G</v>
      </c>
    </row>
    <row r="96" spans="1:61" ht="16.5" thickBot="1" x14ac:dyDescent="0.3">
      <c r="A96" s="14" t="str">
        <f>IF('[1]Drawer Front Profiles'!$A96&lt;&gt;"",'[1]Drawer Front Profiles'!$A96,"")</f>
        <v>N/A</v>
      </c>
      <c r="B96" s="14" t="str">
        <f>IF('[1]Drawer Front Profiles'!$B96&lt;&gt;"",'[1]Drawer Front Profiles'!$B96,"")</f>
        <v>338-25RP</v>
      </c>
      <c r="C96" s="73" t="str">
        <f>IF(('[1]Drawer Front Profiles'!$D96-0)&gt;=0,"Look B,C,D,F &amp; G","No")</f>
        <v>Look B,C,D,F &amp; G</v>
      </c>
      <c r="D96" s="74" t="str">
        <f>IF(('[1]Drawer Front Profiles'!$D96-0)&gt;=0,"Look B,C,D,F &amp; G","No")</f>
        <v>Look B,C,D,F &amp; G</v>
      </c>
      <c r="E96" s="74" t="str">
        <f>IF(('[1]Drawer Front Profiles'!$D96-2.6439654)&gt;=0,"Look B,C,D,F &amp; G","No")</f>
        <v>Look B,C,D,F &amp; G</v>
      </c>
      <c r="F96" s="74" t="str">
        <f>IF(('[1]Drawer Front Profiles'!$D96-6.5903696)&gt;=0,"Look B,C,D,F &amp; G","No")</f>
        <v>No</v>
      </c>
      <c r="G96" s="74" t="str">
        <f>IF(('[1]Drawer Front Profiles'!$D96-15.46250146)&gt;=0,"Look C,D &amp; G","No")</f>
        <v>No</v>
      </c>
      <c r="H96" s="74" t="str">
        <f>IF(('[1]Drawer Front Profiles'!$D96-9.34404481)&gt;=0,"Look B,C,D &amp; G","No")</f>
        <v>No</v>
      </c>
      <c r="I96" s="74" t="str">
        <f>IF(('[1]Drawer Front Profiles'!$D96-0)&gt;=0,"Look B,C,D,F &amp; G","No")</f>
        <v>Look B,C,D,F &amp; G</v>
      </c>
      <c r="J96" s="74" t="str">
        <f>IF(('[1]Drawer Front Profiles'!$D96-1.99442068)&gt;=0,"Look B,C,D,F &amp; G","No")</f>
        <v>Look B,C,D,F &amp; G</v>
      </c>
      <c r="K96" s="74" t="str">
        <f>IF(('[1]Drawer Front Profiles'!$D96-15.75471398)&gt;=0,"Look C,D &amp; G","No")</f>
        <v>No</v>
      </c>
      <c r="L96" s="74" t="str">
        <f>IF(('[1]Drawer Front Profiles'!$D96-14.02090435)&gt;=0,"Look C,D &amp; G","No")</f>
        <v>No</v>
      </c>
      <c r="M96" s="74" t="str">
        <f>IF(('[1]Drawer Front Profiles'!$D96-18.41250064)&gt;=0,"Look C,D &amp; G","No")</f>
        <v>No</v>
      </c>
      <c r="N96" s="74" t="str">
        <f>IF(('[1]Drawer Front Profiles'!$D96-0)&gt;=0,"Look B,C,D &amp; G","No")</f>
        <v>Look B,C,D &amp; G</v>
      </c>
      <c r="O96" s="74" t="str">
        <f>IF(('[1]Drawer Front Profiles'!$D96-3.04396498)&gt;=0,"Look B,C,D &amp; G","No")</f>
        <v>No</v>
      </c>
      <c r="P96" s="74" t="str">
        <f>IF(('[1]Drawer Front Profiles'!$D96-18.64135815)&gt;=0,"Look C,D &amp; G","No")</f>
        <v>No</v>
      </c>
      <c r="Q96" s="74" t="str">
        <f>IF(('[1]Drawer Front Profiles'!$D96-16.84645805)&gt;=0,"Look C,D &amp; G","No")</f>
        <v>No</v>
      </c>
      <c r="R96" s="75" t="str">
        <f>IF(('[1]Drawer Front Profiles'!$D96-15.46250146)&gt;=0,"Look B,C,D &amp; G","No")</f>
        <v>No</v>
      </c>
      <c r="S96" s="74" t="str">
        <f>IF(('[1]Drawer Front Profiles'!$D96-27.94954481)&gt;=0,"Look C,D &amp; G","No")</f>
        <v>No</v>
      </c>
      <c r="T96" s="74" t="str">
        <f>IF(('[1]Drawer Front Profiles'!$D96-18.64404399)&gt;=0,"Look C,D &amp; G","No")</f>
        <v>No</v>
      </c>
      <c r="U96" s="75" t="str">
        <f>IF(('[1]Drawer Front Profiles'!$D96-0)&gt;=0,"Look B,C,D &amp; G","No")</f>
        <v>Look B,C,D &amp; G</v>
      </c>
      <c r="V96" s="75" t="str">
        <f>IF(('[1]Drawer Front Profiles'!$D96-8.58589172)&gt;=0,"Look B,C,D &amp; G","No")</f>
        <v>No</v>
      </c>
      <c r="W96" s="74" t="str">
        <f>IF(('[1]Drawer Front Profiles'!$D96-0)&gt;=0,"Look B,C,D,F &amp; G","No")</f>
        <v>Look B,C,D,F &amp; G</v>
      </c>
      <c r="X96" s="74" t="str">
        <f>IF(('[1]Drawer Front Profiles'!$D96-2.64403281)&gt;=0,"Look C,D &amp; G","No")</f>
        <v>Look C,D &amp; G</v>
      </c>
      <c r="Y96" s="75" t="str">
        <f>IF(('[1]Drawer Front Profiles'!$D96-9.07032804)&gt;=0,"Look C,D &amp; G","No")</f>
        <v>No</v>
      </c>
      <c r="Z96" s="75" t="str">
        <f>IF(('[1]Drawer Front Profiles'!$D96-15.46250146)&gt;=0,"Look C,D &amp; G","No")</f>
        <v>No</v>
      </c>
      <c r="AA96" s="75" t="str">
        <f>IF(('[1]Drawer Front Profiles'!$D96-15.69403715)&gt;=0,"Look B,C,D &amp; G","No")</f>
        <v>No</v>
      </c>
      <c r="AB96" s="75" t="str">
        <f>IF(('[1]Drawer Front Profiles'!$D96-9.07032804)&gt;=0,"Look B,C,D,F &amp; G","No")</f>
        <v>No</v>
      </c>
      <c r="AC96" s="74" t="str">
        <f>IF(('[1]Drawer Front Profiles'!$D96-14.02090435)&gt;=0,"Look B,C,D &amp; G","No")</f>
        <v>No</v>
      </c>
      <c r="AD96" s="76" t="str">
        <f>IF(('[1]Drawer Front Profiles'!$D96-0)&gt;=0,"Look B,C,D,F &amp; G","No")</f>
        <v>Look B,C,D,F &amp; G</v>
      </c>
      <c r="AE96" s="74" t="str">
        <f>IF(('[1]Drawer Front Profiles'!$D96-6.35954126)&gt;=0,"Look B,C,D &amp; G","No")</f>
        <v>No</v>
      </c>
      <c r="AF96" s="76" t="str">
        <f>IF(('[1]Drawer Front Profiles'!$D96-19.68205639)&gt;=0,"Look B,C,D,F &amp; G","No")</f>
        <v>No</v>
      </c>
      <c r="AG96" s="76" t="str">
        <f>IF(('[1]Drawer Front Profiles'!$D96-15.69404481)&gt;=0,"Look B,C,D,F &amp; G","No")</f>
        <v>No</v>
      </c>
      <c r="AH96" s="76" t="str">
        <f>IF(('[1]Drawer Front Profiles'!$D96-0)&gt;=0,"Look B,C,D,F &amp; G","No")</f>
        <v>Look B,C,D,F &amp; G</v>
      </c>
      <c r="AI96" s="76" t="str">
        <f>IF(('[1]Drawer Front Profiles'!$D96-18.63750146)&gt;=0,"Look B,C,D,F &amp; G","No")</f>
        <v>No</v>
      </c>
      <c r="AJ96" s="76" t="str">
        <f>IF(('[1]Drawer Front Profiles'!$D96-7.75654335)&gt;=0,"Look B,C,D,F &amp; G","No")</f>
        <v>No</v>
      </c>
      <c r="AK96" s="76" t="str">
        <f>IF(('[1]Drawer Front Profiles'!$D96-12.2875)&gt;=0,"Look B,C,D,F &amp; G","No")</f>
        <v>No</v>
      </c>
      <c r="AL96" s="76" t="str">
        <f>IF(('[1]Drawer Front Profiles'!$D96-2.64403281)&gt;=0,"Look B,C,D,F &amp; G","No")</f>
        <v>Look B,C,D,F &amp; G</v>
      </c>
      <c r="AM96" s="76" t="str">
        <f>IF(('[1]Drawer Front Profiles'!$D96-0)&gt;=0,"Look B,C,D,F &amp; G","No")</f>
        <v>Look B,C,D,F &amp; G</v>
      </c>
      <c r="AN96" s="76" t="str">
        <f>IF(('[1]Drawer Front Profiles'!$D96-0)&gt;=0,"Look B,C,D,F &amp; G","No")</f>
        <v>Look B,C,D,F &amp; G</v>
      </c>
      <c r="AO96" s="76" t="str">
        <f>IF(('[1]Drawer Front Profiles'!$D96-2.64403281)&gt;=0,"Look B,C,D,F &amp; G","No")</f>
        <v>Look B,C,D,F &amp; G</v>
      </c>
      <c r="AP96" s="76" t="str">
        <f>IF(('[1]Drawer Front Profiles'!$D96-6.5903696)&gt;=0,"Look B,C,D,F &amp; G","No")</f>
        <v>No</v>
      </c>
      <c r="AQ96" s="76" t="str">
        <f>IF(('[1]Drawer Front Profiles'!$D96-0)&gt;=0,"Look B,C,D,F &amp; G","No")</f>
        <v>Look B,C,D,F &amp; G</v>
      </c>
      <c r="AR96" s="76" t="str">
        <f>IF(('[1]Drawer Front Profiles'!$D96-1.99442068)&gt;=0,"Look B,C,D,F &amp; G","No")</f>
        <v>Look B,C,D,F &amp; G</v>
      </c>
      <c r="AS96" s="76" t="str">
        <f>IF(('[1]Drawer Front Profiles'!$D96-0)&gt;=0,"Look B,C,D,F &amp; G","No")</f>
        <v>Look B,C,D,F &amp; G</v>
      </c>
      <c r="AT96" s="76" t="str">
        <f>IF(('[1]Drawer Front Profiles'!$D96-9.07032804)&gt;=0,"Look B,C,D,F &amp; G","No")</f>
        <v>No</v>
      </c>
      <c r="AU96" s="76" t="str">
        <f>IF(('[1]Drawer Front Profiles'!$D96-0)&gt;=0,"Look B,C,D,F &amp; G","No")</f>
        <v>Look B,C,D,F &amp; G</v>
      </c>
      <c r="AV96" s="76" t="str">
        <f>IF(('[1]Drawer Front Profiles'!$D96-0)&gt;=0,"Look B,C,D,F &amp; G","No")</f>
        <v>Look B,C,D,F &amp; G</v>
      </c>
      <c r="AW96" s="76" t="str">
        <f>IF(('[1]Drawer Front Profiles'!$D96-18.86904481)&gt;=0,"Look B,C,D,F &amp; G","No")</f>
        <v>No</v>
      </c>
      <c r="AX96" s="76" t="str">
        <f>IF(('[1]Drawer Front Profiles'!$D96-7.75654335)&gt;=0,"Look B,C,D,F &amp; G","No")</f>
        <v>No</v>
      </c>
      <c r="AY96" s="76" t="str">
        <f>IF(('[1]Drawer Front Profiles'!$D96-17.28154481)&gt;=0,"Look B,C,D,F &amp; G","No")</f>
        <v>No</v>
      </c>
      <c r="AZ96" s="76" t="str">
        <f>IF(('[1]Drawer Front Profiles'!$D96-18.6375)&gt;=0,"Look B,C,D,F &amp; G","No")</f>
        <v>No</v>
      </c>
      <c r="BA96" s="76" t="str">
        <f>IF(('[1]Drawer Front Profiles'!$D96-9.34404)&gt;=0,"Look B,C,D,F &amp; G","No")</f>
        <v>No</v>
      </c>
      <c r="BB96" s="76" t="str">
        <f>IF(('[1]Drawer Front Profiles'!$D96-28.1625)&gt;=0,"Look B,C,D,F &amp; G","No")</f>
        <v>No</v>
      </c>
      <c r="BC96" s="76" t="str">
        <f>IF(('[1]Drawer Front Profiles'!$D96-0)&gt;=0,"Look B,C,D,F &amp; G","No")</f>
        <v>Look B,C,D,F &amp; G</v>
      </c>
      <c r="BD96" s="76" t="str">
        <f>IF(('[1]Drawer Front Profiles'!$D96-21.81250146)&gt;=0,"Look B,C,D,F &amp; G","No")</f>
        <v>No</v>
      </c>
      <c r="BE96" s="76" t="str">
        <f>IF(('[1]Drawer Front Profiles'!$D96-9.1352216)&gt;=0,"Look B,C,D,F &amp; G","No")</f>
        <v>No</v>
      </c>
      <c r="BF96" s="76" t="str">
        <f>IF(('[1]Drawer Front Profiles'!$D96-9.1352216)&gt;=0,"Look B,C,D,F &amp; G","No")</f>
        <v>No</v>
      </c>
      <c r="BG96" s="76" t="str">
        <f>IF(('[1]Drawer Front Profiles'!$D96-21.81250292)&gt;=0,"Look B,C,D,F &amp; G","No")</f>
        <v>No</v>
      </c>
      <c r="BH96" s="76" t="str">
        <f>IF(('[1]Drawer Front Profiles'!$D96-21.81252021)&gt;=0,"Look B,C,D,F &amp; G","No")</f>
        <v>No</v>
      </c>
      <c r="BI96" s="76" t="str">
        <f>IF(('[1]Drawer Front Profiles'!$D96-7.525)&gt;=0,"Look B,C,D,F &amp; G","No")</f>
        <v>No</v>
      </c>
    </row>
    <row r="97" spans="1:61" ht="16.5" thickBot="1" x14ac:dyDescent="0.3">
      <c r="A97" s="14" t="str">
        <f>IF('[1]Drawer Front Profiles'!$A97&lt;&gt;"",'[1]Drawer Front Profiles'!$A97,"")</f>
        <v>N/A</v>
      </c>
      <c r="B97" s="14" t="str">
        <f>IF('[1]Drawer Front Profiles'!$B97&lt;&gt;"",'[1]Drawer Front Profiles'!$B97,"")</f>
        <v>339-04RP</v>
      </c>
      <c r="C97" s="73" t="str">
        <f>IF(('[1]Drawer Front Profiles'!$D97-0)&gt;=0,"Look B,C,D,F &amp; G","No")</f>
        <v>Look B,C,D,F &amp; G</v>
      </c>
      <c r="D97" s="74" t="str">
        <f>IF(('[1]Drawer Front Profiles'!$D97-0)&gt;=0,"Look B,C,D,F &amp; G","No")</f>
        <v>Look B,C,D,F &amp; G</v>
      </c>
      <c r="E97" s="74" t="str">
        <f>IF(('[1]Drawer Front Profiles'!$D97-2.6439654)&gt;=0,"Look B,C,D,F &amp; G","No")</f>
        <v>Look B,C,D,F &amp; G</v>
      </c>
      <c r="F97" s="74" t="str">
        <f>IF(('[1]Drawer Front Profiles'!$D97-6.5903696)&gt;=0,"Look B,C,D,F &amp; G","No")</f>
        <v>No</v>
      </c>
      <c r="G97" s="74" t="str">
        <f>IF(('[1]Drawer Front Profiles'!$D97-15.46250146)&gt;=0,"Look C,D &amp; G","No")</f>
        <v>No</v>
      </c>
      <c r="H97" s="74" t="str">
        <f>IF(('[1]Drawer Front Profiles'!$D97-9.34404481)&gt;=0,"Look B,C,D &amp; G","No")</f>
        <v>No</v>
      </c>
      <c r="I97" s="74" t="str">
        <f>IF(('[1]Drawer Front Profiles'!$D97-0)&gt;=0,"Look B,C,D,F &amp; G","No")</f>
        <v>Look B,C,D,F &amp; G</v>
      </c>
      <c r="J97" s="74" t="str">
        <f>IF(('[1]Drawer Front Profiles'!$D97-1.99442068)&gt;=0,"Look B,C,D,F &amp; G","No")</f>
        <v>Look B,C,D,F &amp; G</v>
      </c>
      <c r="K97" s="74" t="str">
        <f>IF(('[1]Drawer Front Profiles'!$D97-15.75471398)&gt;=0,"Look C,D &amp; G","No")</f>
        <v>No</v>
      </c>
      <c r="L97" s="74" t="str">
        <f>IF(('[1]Drawer Front Profiles'!$D97-14.02090435)&gt;=0,"Look C,D &amp; G","No")</f>
        <v>No</v>
      </c>
      <c r="M97" s="74" t="str">
        <f>IF(('[1]Drawer Front Profiles'!$D97-18.41250064)&gt;=0,"Look C,D &amp; G","No")</f>
        <v>No</v>
      </c>
      <c r="N97" s="74" t="str">
        <f>IF(('[1]Drawer Front Profiles'!$D97-0)&gt;=0,"Look B,C,D &amp; G","No")</f>
        <v>Look B,C,D &amp; G</v>
      </c>
      <c r="O97" s="74" t="str">
        <f>IF(('[1]Drawer Front Profiles'!$D97-3.04396498)&gt;=0,"Look B,C,D &amp; G","No")</f>
        <v>No</v>
      </c>
      <c r="P97" s="74" t="str">
        <f>IF(('[1]Drawer Front Profiles'!$D97-18.64135815)&gt;=0,"Look C,D &amp; G","No")</f>
        <v>No</v>
      </c>
      <c r="Q97" s="74" t="str">
        <f>IF(('[1]Drawer Front Profiles'!$D97-16.84645805)&gt;=0,"Look C,D &amp; G","No")</f>
        <v>No</v>
      </c>
      <c r="R97" s="75" t="str">
        <f>IF(('[1]Drawer Front Profiles'!$D97-15.46250146)&gt;=0,"Look B,C,D &amp; G","No")</f>
        <v>No</v>
      </c>
      <c r="S97" s="74" t="str">
        <f>IF(('[1]Drawer Front Profiles'!$D97-27.94954481)&gt;=0,"Look C,D &amp; G","No")</f>
        <v>No</v>
      </c>
      <c r="T97" s="74" t="str">
        <f>IF(('[1]Drawer Front Profiles'!$D97-18.64404399)&gt;=0,"Look C,D &amp; G","No")</f>
        <v>No</v>
      </c>
      <c r="U97" s="75" t="str">
        <f>IF(('[1]Drawer Front Profiles'!$D97-0)&gt;=0,"Look B,C,D &amp; G","No")</f>
        <v>Look B,C,D &amp; G</v>
      </c>
      <c r="V97" s="75" t="str">
        <f>IF(('[1]Drawer Front Profiles'!$D97-8.58589172)&gt;=0,"Look B,C,D &amp; G","No")</f>
        <v>No</v>
      </c>
      <c r="W97" s="74" t="str">
        <f>IF(('[1]Drawer Front Profiles'!$D97-0)&gt;=0,"Look B,C,D,F &amp; G","No")</f>
        <v>Look B,C,D,F &amp; G</v>
      </c>
      <c r="X97" s="74" t="str">
        <f>IF(('[1]Drawer Front Profiles'!$D97-2.64403281)&gt;=0,"Look C,D &amp; G","No")</f>
        <v>Look C,D &amp; G</v>
      </c>
      <c r="Y97" s="75" t="str">
        <f>IF(('[1]Drawer Front Profiles'!$D97-9.07032804)&gt;=0,"Look C,D &amp; G","No")</f>
        <v>No</v>
      </c>
      <c r="Z97" s="75" t="str">
        <f>IF(('[1]Drawer Front Profiles'!$D97-15.46250146)&gt;=0,"Look C,D &amp; G","No")</f>
        <v>No</v>
      </c>
      <c r="AA97" s="75" t="str">
        <f>IF(('[1]Drawer Front Profiles'!$D97-15.69403715)&gt;=0,"Look B,C,D &amp; G","No")</f>
        <v>No</v>
      </c>
      <c r="AB97" s="75" t="str">
        <f>IF(('[1]Drawer Front Profiles'!$D97-9.07032804)&gt;=0,"Look B,C,D,F &amp; G","No")</f>
        <v>No</v>
      </c>
      <c r="AC97" s="74" t="str">
        <f>IF(('[1]Drawer Front Profiles'!$D97-14.02090435)&gt;=0,"Look B,C,D &amp; G","No")</f>
        <v>No</v>
      </c>
      <c r="AD97" s="76" t="str">
        <f>IF(('[1]Drawer Front Profiles'!$D97-0)&gt;=0,"Look B,C,D,F &amp; G","No")</f>
        <v>Look B,C,D,F &amp; G</v>
      </c>
      <c r="AE97" s="74" t="str">
        <f>IF(('[1]Drawer Front Profiles'!$D97-6.35954126)&gt;=0,"Look B,C,D &amp; G","No")</f>
        <v>No</v>
      </c>
      <c r="AF97" s="76" t="str">
        <f>IF(('[1]Drawer Front Profiles'!$D97-19.68205639)&gt;=0,"Look B,C,D,F &amp; G","No")</f>
        <v>No</v>
      </c>
      <c r="AG97" s="76" t="str">
        <f>IF(('[1]Drawer Front Profiles'!$D97-15.69404481)&gt;=0,"Look B,C,D,F &amp; G","No")</f>
        <v>No</v>
      </c>
      <c r="AH97" s="76" t="str">
        <f>IF(('[1]Drawer Front Profiles'!$D97-0)&gt;=0,"Look B,C,D,F &amp; G","No")</f>
        <v>Look B,C,D,F &amp; G</v>
      </c>
      <c r="AI97" s="76" t="str">
        <f>IF(('[1]Drawer Front Profiles'!$D97-18.63750146)&gt;=0,"Look B,C,D,F &amp; G","No")</f>
        <v>No</v>
      </c>
      <c r="AJ97" s="76" t="str">
        <f>IF(('[1]Drawer Front Profiles'!$D97-7.75654335)&gt;=0,"Look B,C,D,F &amp; G","No")</f>
        <v>No</v>
      </c>
      <c r="AK97" s="76" t="str">
        <f>IF(('[1]Drawer Front Profiles'!$D97-12.2875)&gt;=0,"Look B,C,D,F &amp; G","No")</f>
        <v>No</v>
      </c>
      <c r="AL97" s="76" t="str">
        <f>IF(('[1]Drawer Front Profiles'!$D97-2.64403281)&gt;=0,"Look B,C,D,F &amp; G","No")</f>
        <v>Look B,C,D,F &amp; G</v>
      </c>
      <c r="AM97" s="76" t="str">
        <f>IF(('[1]Drawer Front Profiles'!$D97-0)&gt;=0,"Look B,C,D,F &amp; G","No")</f>
        <v>Look B,C,D,F &amp; G</v>
      </c>
      <c r="AN97" s="76" t="str">
        <f>IF(('[1]Drawer Front Profiles'!$D97-0)&gt;=0,"Look B,C,D,F &amp; G","No")</f>
        <v>Look B,C,D,F &amp; G</v>
      </c>
      <c r="AO97" s="76" t="str">
        <f>IF(('[1]Drawer Front Profiles'!$D97-2.64403281)&gt;=0,"Look B,C,D,F &amp; G","No")</f>
        <v>Look B,C,D,F &amp; G</v>
      </c>
      <c r="AP97" s="76" t="str">
        <f>IF(('[1]Drawer Front Profiles'!$D97-6.5903696)&gt;=0,"Look B,C,D,F &amp; G","No")</f>
        <v>No</v>
      </c>
      <c r="AQ97" s="76" t="str">
        <f>IF(('[1]Drawer Front Profiles'!$D97-0)&gt;=0,"Look B,C,D,F &amp; G","No")</f>
        <v>Look B,C,D,F &amp; G</v>
      </c>
      <c r="AR97" s="76" t="str">
        <f>IF(('[1]Drawer Front Profiles'!$D97-1.99442068)&gt;=0,"Look B,C,D,F &amp; G","No")</f>
        <v>Look B,C,D,F &amp; G</v>
      </c>
      <c r="AS97" s="76" t="str">
        <f>IF(('[1]Drawer Front Profiles'!$D97-0)&gt;=0,"Look B,C,D,F &amp; G","No")</f>
        <v>Look B,C,D,F &amp; G</v>
      </c>
      <c r="AT97" s="76" t="str">
        <f>IF(('[1]Drawer Front Profiles'!$D97-9.07032804)&gt;=0,"Look B,C,D,F &amp; G","No")</f>
        <v>No</v>
      </c>
      <c r="AU97" s="76" t="str">
        <f>IF(('[1]Drawer Front Profiles'!$D97-0)&gt;=0,"Look B,C,D,F &amp; G","No")</f>
        <v>Look B,C,D,F &amp; G</v>
      </c>
      <c r="AV97" s="76" t="str">
        <f>IF(('[1]Drawer Front Profiles'!$D97-0)&gt;=0,"Look B,C,D,F &amp; G","No")</f>
        <v>Look B,C,D,F &amp; G</v>
      </c>
      <c r="AW97" s="76" t="str">
        <f>IF(('[1]Drawer Front Profiles'!$D97-18.86904481)&gt;=0,"Look B,C,D,F &amp; G","No")</f>
        <v>No</v>
      </c>
      <c r="AX97" s="76" t="str">
        <f>IF(('[1]Drawer Front Profiles'!$D97-7.75654335)&gt;=0,"Look B,C,D,F &amp; G","No")</f>
        <v>No</v>
      </c>
      <c r="AY97" s="76" t="str">
        <f>IF(('[1]Drawer Front Profiles'!$D97-17.28154481)&gt;=0,"Look B,C,D,F &amp; G","No")</f>
        <v>No</v>
      </c>
      <c r="AZ97" s="76" t="str">
        <f>IF(('[1]Drawer Front Profiles'!$D97-18.6375)&gt;=0,"Look B,C,D,F &amp; G","No")</f>
        <v>No</v>
      </c>
      <c r="BA97" s="76" t="str">
        <f>IF(('[1]Drawer Front Profiles'!$D97-9.34404)&gt;=0,"Look B,C,D,F &amp; G","No")</f>
        <v>No</v>
      </c>
      <c r="BB97" s="76" t="str">
        <f>IF(('[1]Drawer Front Profiles'!$D97-28.1625)&gt;=0,"Look B,C,D,F &amp; G","No")</f>
        <v>No</v>
      </c>
      <c r="BC97" s="76" t="str">
        <f>IF(('[1]Drawer Front Profiles'!$D97-0)&gt;=0,"Look B,C,D,F &amp; G","No")</f>
        <v>Look B,C,D,F &amp; G</v>
      </c>
      <c r="BD97" s="76" t="str">
        <f>IF(('[1]Drawer Front Profiles'!$D97-21.81250146)&gt;=0,"Look B,C,D,F &amp; G","No")</f>
        <v>No</v>
      </c>
      <c r="BE97" s="76" t="str">
        <f>IF(('[1]Drawer Front Profiles'!$D97-9.1352216)&gt;=0,"Look B,C,D,F &amp; G","No")</f>
        <v>No</v>
      </c>
      <c r="BF97" s="76" t="str">
        <f>IF(('[1]Drawer Front Profiles'!$D97-9.1352216)&gt;=0,"Look B,C,D,F &amp; G","No")</f>
        <v>No</v>
      </c>
      <c r="BG97" s="76" t="str">
        <f>IF(('[1]Drawer Front Profiles'!$D97-21.81250292)&gt;=0,"Look B,C,D,F &amp; G","No")</f>
        <v>No</v>
      </c>
      <c r="BH97" s="76" t="str">
        <f>IF(('[1]Drawer Front Profiles'!$D97-21.81252021)&gt;=0,"Look B,C,D,F &amp; G","No")</f>
        <v>No</v>
      </c>
      <c r="BI97" s="76" t="str">
        <f>IF(('[1]Drawer Front Profiles'!$D97-7.525)&gt;=0,"Look B,C,D,F &amp; G","No")</f>
        <v>No</v>
      </c>
    </row>
    <row r="98" spans="1:61" ht="16.5" thickBot="1" x14ac:dyDescent="0.3">
      <c r="A98" s="127" t="str">
        <f>IF('[1]Drawer Front Profiles'!$A98&lt;&gt;"",'[1]Drawer Front Profiles'!$A98,"")</f>
        <v>N/A</v>
      </c>
      <c r="B98" s="127" t="str">
        <f>IF('[1]Drawer Front Profiles'!$B98&lt;&gt;"",'[1]Drawer Front Profiles'!$B98,"")</f>
        <v>340-51RP</v>
      </c>
      <c r="C98" s="128" t="str">
        <f>IF(('[1]Drawer Front Profiles'!$D98-0)&gt;=0,"Look B,C,D,F &amp; G","No")</f>
        <v>Look B,C,D,F &amp; G</v>
      </c>
      <c r="D98" s="129" t="str">
        <f>IF(('[1]Drawer Front Profiles'!$D98-0)&gt;=0,"Look B,C,D,F &amp; G","No")</f>
        <v>Look B,C,D,F &amp; G</v>
      </c>
      <c r="E98" s="129" t="str">
        <f>IF(('[1]Drawer Front Profiles'!$D98-2.6439654)&gt;=0,"Look B,C,D,F &amp; G","No")</f>
        <v>Look B,C,D,F &amp; G</v>
      </c>
      <c r="F98" s="129" t="str">
        <f>IF(('[1]Drawer Front Profiles'!$D98-6.5903696)&gt;=0,"Look B,C,D,F &amp; G","No")</f>
        <v>Look B,C,D,F &amp; G</v>
      </c>
      <c r="G98" s="129" t="str">
        <f>IF(('[1]Drawer Front Profiles'!$D98-15.46250146)&gt;=0,"Look C,D &amp; G","No")</f>
        <v>Look C,D &amp; G</v>
      </c>
      <c r="H98" s="129" t="str">
        <f>IF(('[1]Drawer Front Profiles'!$D98-9.34404481)&gt;=0,"Look B,C,D &amp; G","No")</f>
        <v>Look B,C,D &amp; G</v>
      </c>
      <c r="I98" s="129" t="str">
        <f>IF(('[1]Drawer Front Profiles'!$D98-0)&gt;=0,"Look B,C,D,F &amp; G","No")</f>
        <v>Look B,C,D,F &amp; G</v>
      </c>
      <c r="J98" s="129" t="str">
        <f>IF(('[1]Drawer Front Profiles'!$D98-1.99442068)&gt;=0,"Look B,C,D,F &amp; G","No")</f>
        <v>Look B,C,D,F &amp; G</v>
      </c>
      <c r="K98" s="129" t="str">
        <f>IF(('[1]Drawer Front Profiles'!$D98-15.75471398)&gt;=0,"Look C,D &amp; G","No")</f>
        <v>Look C,D &amp; G</v>
      </c>
      <c r="L98" s="129" t="str">
        <f>IF(('[1]Drawer Front Profiles'!$D98-14.02090435)&gt;=0,"Look C,D &amp; G","No")</f>
        <v>Look C,D &amp; G</v>
      </c>
      <c r="M98" s="129" t="str">
        <f>IF(('[1]Drawer Front Profiles'!$D98-18.41250064)&gt;=0,"Look C,D &amp; G","No")</f>
        <v>Look C,D &amp; G</v>
      </c>
      <c r="N98" s="129" t="str">
        <f>IF(('[1]Drawer Front Profiles'!$D98-0)&gt;=0,"Look B,C,D &amp; G","No")</f>
        <v>Look B,C,D &amp; G</v>
      </c>
      <c r="O98" s="129" t="str">
        <f>IF(('[1]Drawer Front Profiles'!$D98-3.04396498)&gt;=0,"Look B,C,D &amp; G","No")</f>
        <v>Look B,C,D &amp; G</v>
      </c>
      <c r="P98" s="129" t="str">
        <f>IF(('[1]Drawer Front Profiles'!$D98-18.64135815)&gt;=0,"Look C,D &amp; G","No")</f>
        <v>Look C,D &amp; G</v>
      </c>
      <c r="Q98" s="129" t="str">
        <f>IF(('[1]Drawer Front Profiles'!$D98-16.84645805)&gt;=0,"Look C,D &amp; G","No")</f>
        <v>Look C,D &amp; G</v>
      </c>
      <c r="R98" s="130" t="str">
        <f>IF(('[1]Drawer Front Profiles'!$D98-15.46250146)&gt;=0,"Look B,C,D &amp; G","No")</f>
        <v>Look B,C,D &amp; G</v>
      </c>
      <c r="S98" s="129" t="str">
        <f>IF(('[1]Drawer Front Profiles'!$D98-27.94954481)&gt;=0,"Look C,D &amp; G","No")</f>
        <v>No</v>
      </c>
      <c r="T98" s="129" t="str">
        <f>IF(('[1]Drawer Front Profiles'!$D98-18.64404399)&gt;=0,"Look C,D &amp; G","No")</f>
        <v>Look C,D &amp; G</v>
      </c>
      <c r="U98" s="130" t="str">
        <f>IF(('[1]Drawer Front Profiles'!$D98-0)&gt;=0,"Look B,C,D &amp; G","No")</f>
        <v>Look B,C,D &amp; G</v>
      </c>
      <c r="V98" s="130" t="str">
        <f>IF(('[1]Drawer Front Profiles'!$D98-8.58589172)&gt;=0,"Look B,C,D &amp; G","No")</f>
        <v>Look B,C,D &amp; G</v>
      </c>
      <c r="W98" s="129" t="str">
        <f>IF(('[1]Drawer Front Profiles'!$D98-0)&gt;=0,"Look B,C,D,F &amp; G","No")</f>
        <v>Look B,C,D,F &amp; G</v>
      </c>
      <c r="X98" s="129" t="str">
        <f>IF(('[1]Drawer Front Profiles'!$D98-2.64403281)&gt;=0,"Look C,D &amp; G","No")</f>
        <v>Look C,D &amp; G</v>
      </c>
      <c r="Y98" s="130" t="str">
        <f>IF(('[1]Drawer Front Profiles'!$D98-9.07032804)&gt;=0,"Look C,D &amp; G","No")</f>
        <v>Look C,D &amp; G</v>
      </c>
      <c r="Z98" s="130" t="str">
        <f>IF(('[1]Drawer Front Profiles'!$D98-15.46250146)&gt;=0,"Look C,D &amp; G","No")</f>
        <v>Look C,D &amp; G</v>
      </c>
      <c r="AA98" s="130" t="str">
        <f>IF(('[1]Drawer Front Profiles'!$D98-15.69403715)&gt;=0,"Look B,C,D &amp; G","No")</f>
        <v>Look B,C,D &amp; G</v>
      </c>
      <c r="AB98" s="130" t="str">
        <f>IF(('[1]Drawer Front Profiles'!$D98-9.07032804)&gt;=0,"Look B,C,D,F &amp; G","No")</f>
        <v>Look B,C,D,F &amp; G</v>
      </c>
      <c r="AC98" s="129" t="str">
        <f>IF(('[1]Drawer Front Profiles'!$D98-14.02090435)&gt;=0,"Look B,C,D &amp; G","No")</f>
        <v>Look B,C,D &amp; G</v>
      </c>
      <c r="AD98" s="131" t="str">
        <f>IF(('[1]Drawer Front Profiles'!$D98-0)&gt;=0,"Look B,C,D,F &amp; G","No")</f>
        <v>Look B,C,D,F &amp; G</v>
      </c>
      <c r="AE98" s="129" t="str">
        <f>IF(('[1]Drawer Front Profiles'!$D98-6.35954126)&gt;=0,"Look B,C,D &amp; G","No")</f>
        <v>Look B,C,D &amp; G</v>
      </c>
      <c r="AF98" s="131" t="str">
        <f>IF(('[1]Drawer Front Profiles'!$D98-19.68205639)&gt;=0,"Look B,C,D,F &amp; G","No")</f>
        <v>Look B,C,D,F &amp; G</v>
      </c>
      <c r="AG98" s="131" t="str">
        <f>IF(('[1]Drawer Front Profiles'!$D98-15.69404481)&gt;=0,"Look B,C,D,F &amp; G","No")</f>
        <v>Look B,C,D,F &amp; G</v>
      </c>
      <c r="AH98" s="131" t="str">
        <f>IF(('[1]Drawer Front Profiles'!$D98-0)&gt;=0,"Look B,C,D,F &amp; G","No")</f>
        <v>Look B,C,D,F &amp; G</v>
      </c>
      <c r="AI98" s="131" t="str">
        <f>IF(('[1]Drawer Front Profiles'!$D98-18.63750146)&gt;=0,"Look B,C,D,F &amp; G","No")</f>
        <v>Look B,C,D,F &amp; G</v>
      </c>
      <c r="AJ98" s="131" t="str">
        <f>IF(('[1]Drawer Front Profiles'!$D98-7.75654335)&gt;=0,"Look B,C,D,F &amp; G","No")</f>
        <v>Look B,C,D,F &amp; G</v>
      </c>
      <c r="AK98" s="131" t="str">
        <f>IF(('[1]Drawer Front Profiles'!$D98-12.2875)&gt;=0,"Look B,C,D,F &amp; G","No")</f>
        <v>Look B,C,D,F &amp; G</v>
      </c>
      <c r="AL98" s="131" t="str">
        <f>IF(('[1]Drawer Front Profiles'!$D98-2.64403281)&gt;=0,"Look B,C,D,F &amp; G","No")</f>
        <v>Look B,C,D,F &amp; G</v>
      </c>
      <c r="AM98" s="131" t="str">
        <f>IF(('[1]Drawer Front Profiles'!$D98-0)&gt;=0,"Look B,C,D,F &amp; G","No")</f>
        <v>Look B,C,D,F &amp; G</v>
      </c>
      <c r="AN98" s="131" t="str">
        <f>IF(('[1]Drawer Front Profiles'!$D98-0)&gt;=0,"Look B,C,D,F &amp; G","No")</f>
        <v>Look B,C,D,F &amp; G</v>
      </c>
      <c r="AO98" s="131" t="str">
        <f>IF(('[1]Drawer Front Profiles'!$D98-2.64403281)&gt;=0,"Look B,C,D,F &amp; G","No")</f>
        <v>Look B,C,D,F &amp; G</v>
      </c>
      <c r="AP98" s="131" t="str">
        <f>IF(('[1]Drawer Front Profiles'!$D98-6.5903696)&gt;=0,"Look B,C,D,F &amp; G","No")</f>
        <v>Look B,C,D,F &amp; G</v>
      </c>
      <c r="AQ98" s="131" t="str">
        <f>IF(('[1]Drawer Front Profiles'!$D98-0)&gt;=0,"Look B,C,D,F &amp; G","No")</f>
        <v>Look B,C,D,F &amp; G</v>
      </c>
      <c r="AR98" s="131" t="str">
        <f>IF(('[1]Drawer Front Profiles'!$D98-1.99442068)&gt;=0,"Look B,C,D,F &amp; G","No")</f>
        <v>Look B,C,D,F &amp; G</v>
      </c>
      <c r="AS98" s="131" t="str">
        <f>IF(('[1]Drawer Front Profiles'!$D98-0)&gt;=0,"Look B,C,D,F &amp; G","No")</f>
        <v>Look B,C,D,F &amp; G</v>
      </c>
      <c r="AT98" s="131" t="str">
        <f>IF(('[1]Drawer Front Profiles'!$D98-9.07032804)&gt;=0,"Look B,C,D,F &amp; G","No")</f>
        <v>Look B,C,D,F &amp; G</v>
      </c>
      <c r="AU98" s="131" t="str">
        <f>IF(('[1]Drawer Front Profiles'!$D98-0)&gt;=0,"Look B,C,D,F &amp; G","No")</f>
        <v>Look B,C,D,F &amp; G</v>
      </c>
      <c r="AV98" s="131" t="str">
        <f>IF(('[1]Drawer Front Profiles'!$D98-0)&gt;=0,"Look B,C,D,F &amp; G","No")</f>
        <v>Look B,C,D,F &amp; G</v>
      </c>
      <c r="AW98" s="131" t="str">
        <f>IF(('[1]Drawer Front Profiles'!$D98-18.86904481)&gt;=0,"Look B,C,D,F &amp; G","No")</f>
        <v>Look B,C,D,F &amp; G</v>
      </c>
      <c r="AX98" s="131" t="str">
        <f>IF(('[1]Drawer Front Profiles'!$D98-7.75654335)&gt;=0,"Look B,C,D,F &amp; G","No")</f>
        <v>Look B,C,D,F &amp; G</v>
      </c>
      <c r="AY98" s="131" t="str">
        <f>IF(('[1]Drawer Front Profiles'!$D98-17.28154481)&gt;=0,"Look B,C,D,F &amp; G","No")</f>
        <v>Look B,C,D,F &amp; G</v>
      </c>
      <c r="AZ98" s="131" t="str">
        <f>IF(('[1]Drawer Front Profiles'!$D98-18.6375)&gt;=0,"Look B,C,D,F &amp; G","No")</f>
        <v>Look B,C,D,F &amp; G</v>
      </c>
      <c r="BA98" s="131" t="str">
        <f>IF(('[1]Drawer Front Profiles'!$D98-9.34404)&gt;=0,"Look B,C,D,F &amp; G","No")</f>
        <v>Look B,C,D,F &amp; G</v>
      </c>
      <c r="BB98" s="131" t="str">
        <f>IF(('[1]Drawer Front Profiles'!$D98-28.1625)&gt;=0,"Look B,C,D,F &amp; G","No")</f>
        <v>No</v>
      </c>
      <c r="BC98" s="131" t="str">
        <f>IF(('[1]Drawer Front Profiles'!$D98-0)&gt;=0,"Look B,C,D,F &amp; G","No")</f>
        <v>Look B,C,D,F &amp; G</v>
      </c>
      <c r="BD98" s="131" t="str">
        <f>IF(('[1]Drawer Front Profiles'!$D98-21.81250146)&gt;=0,"Look B,C,D,F &amp; G","No")</f>
        <v>Look B,C,D,F &amp; G</v>
      </c>
      <c r="BE98" s="131" t="str">
        <f>IF(('[1]Drawer Front Profiles'!$D98-9.1352216)&gt;=0,"Look B,C,D,F &amp; G","No")</f>
        <v>Look B,C,D,F &amp; G</v>
      </c>
      <c r="BF98" s="131" t="str">
        <f>IF(('[1]Drawer Front Profiles'!$D98-9.1352216)&gt;=0,"Look B,C,D,F &amp; G","No")</f>
        <v>Look B,C,D,F &amp; G</v>
      </c>
      <c r="BG98" s="131" t="str">
        <f>IF(('[1]Drawer Front Profiles'!$D98-21.81250292)&gt;=0,"Look B,C,D,F &amp; G","No")</f>
        <v>Look B,C,D,F &amp; G</v>
      </c>
      <c r="BH98" s="131" t="str">
        <f>IF(('[1]Drawer Front Profiles'!$D98-21.81252021)&gt;=0,"Look B,C,D,F &amp; G","No")</f>
        <v>Look B,C,D,F &amp; G</v>
      </c>
      <c r="BI98" s="131" t="str">
        <f>IF(('[1]Drawer Front Profiles'!$D98-7.525)&gt;=0,"Look B,C,D,F &amp; G","No")</f>
        <v>Look B,C,D,F &amp; G</v>
      </c>
    </row>
    <row r="99" spans="1:61" ht="16.5" thickBot="1" x14ac:dyDescent="0.3">
      <c r="A99" s="14" t="str">
        <f>IF('[1]Drawer Front Profiles'!$A99&lt;&gt;"",'[1]Drawer Front Profiles'!$A99,"")</f>
        <v>N/A</v>
      </c>
      <c r="B99" s="14" t="str">
        <f>IF('[1]Drawer Front Profiles'!$B99&lt;&gt;"",'[1]Drawer Front Profiles'!$B99,"")</f>
        <v>341-25RP</v>
      </c>
      <c r="C99" s="73" t="str">
        <f>IF(('[1]Drawer Front Profiles'!$D99-0)&gt;=0,"Look B,C,D,F &amp; G","No")</f>
        <v>Look B,C,D,F &amp; G</v>
      </c>
      <c r="D99" s="74" t="str">
        <f>IF(('[1]Drawer Front Profiles'!$D99-0)&gt;=0,"Look B,C,D,F &amp; G","No")</f>
        <v>Look B,C,D,F &amp; G</v>
      </c>
      <c r="E99" s="74" t="str">
        <f>IF(('[1]Drawer Front Profiles'!$D99-2.6439654)&gt;=0,"Look B,C,D,F &amp; G","No")</f>
        <v>No</v>
      </c>
      <c r="F99" s="74" t="str">
        <f>IF(('[1]Drawer Front Profiles'!$D99-6.5903696)&gt;=0,"Look B,C,D,F &amp; G","No")</f>
        <v>No</v>
      </c>
      <c r="G99" s="74" t="str">
        <f>IF(('[1]Drawer Front Profiles'!$D99-15.46250146)&gt;=0,"Look C,D &amp; G","No")</f>
        <v>No</v>
      </c>
      <c r="H99" s="74" t="str">
        <f>IF(('[1]Drawer Front Profiles'!$D99-9.34404481)&gt;=0,"Look B,C,D &amp; G","No")</f>
        <v>No</v>
      </c>
      <c r="I99" s="74" t="str">
        <f>IF(('[1]Drawer Front Profiles'!$D99-0)&gt;=0,"Look B,C,D,F &amp; G","No")</f>
        <v>Look B,C,D,F &amp; G</v>
      </c>
      <c r="J99" s="74" t="str">
        <f>IF(('[1]Drawer Front Profiles'!$D99-1.99442068)&gt;=0,"Look B,C,D,F &amp; G","No")</f>
        <v>No</v>
      </c>
      <c r="K99" s="74" t="str">
        <f>IF(('[1]Drawer Front Profiles'!$D99-15.75471398)&gt;=0,"Look C,D &amp; G","No")</f>
        <v>No</v>
      </c>
      <c r="L99" s="74" t="str">
        <f>IF(('[1]Drawer Front Profiles'!$D99-14.02090435)&gt;=0,"Look C,D &amp; G","No")</f>
        <v>No</v>
      </c>
      <c r="M99" s="74" t="str">
        <f>IF(('[1]Drawer Front Profiles'!$D99-18.41250064)&gt;=0,"Look C,D &amp; G","No")</f>
        <v>No</v>
      </c>
      <c r="N99" s="74" t="str">
        <f>IF(('[1]Drawer Front Profiles'!$D99-0)&gt;=0,"Look B,C,D &amp; G","No")</f>
        <v>Look B,C,D &amp; G</v>
      </c>
      <c r="O99" s="74" t="str">
        <f>IF(('[1]Drawer Front Profiles'!$D99-3.04396498)&gt;=0,"Look B,C,D &amp; G","No")</f>
        <v>No</v>
      </c>
      <c r="P99" s="74" t="str">
        <f>IF(('[1]Drawer Front Profiles'!$D99-18.64135815)&gt;=0,"Look C,D &amp; G","No")</f>
        <v>No</v>
      </c>
      <c r="Q99" s="74" t="str">
        <f>IF(('[1]Drawer Front Profiles'!$D99-16.84645805)&gt;=0,"Look C,D &amp; G","No")</f>
        <v>No</v>
      </c>
      <c r="R99" s="75" t="str">
        <f>IF(('[1]Drawer Front Profiles'!$D99-15.46250146)&gt;=0,"Look B,C,D &amp; G","No")</f>
        <v>No</v>
      </c>
      <c r="S99" s="74" t="str">
        <f>IF(('[1]Drawer Front Profiles'!$D99-27.94954481)&gt;=0,"Look C,D &amp; G","No")</f>
        <v>No</v>
      </c>
      <c r="T99" s="74" t="str">
        <f>IF(('[1]Drawer Front Profiles'!$D99-18.64404399)&gt;=0,"Look C,D &amp; G","No")</f>
        <v>No</v>
      </c>
      <c r="U99" s="75" t="str">
        <f>IF(('[1]Drawer Front Profiles'!$D99-0)&gt;=0,"Look B,C,D &amp; G","No")</f>
        <v>Look B,C,D &amp; G</v>
      </c>
      <c r="V99" s="75" t="str">
        <f>IF(('[1]Drawer Front Profiles'!$D99-8.58589172)&gt;=0,"Look B,C,D &amp; G","No")</f>
        <v>No</v>
      </c>
      <c r="W99" s="74" t="str">
        <f>IF(('[1]Drawer Front Profiles'!$D99-0)&gt;=0,"Look B,C,D,F &amp; G","No")</f>
        <v>Look B,C,D,F &amp; G</v>
      </c>
      <c r="X99" s="74" t="str">
        <f>IF(('[1]Drawer Front Profiles'!$D99-2.64403281)&gt;=0,"Look C,D &amp; G","No")</f>
        <v>No</v>
      </c>
      <c r="Y99" s="75" t="str">
        <f>IF(('[1]Drawer Front Profiles'!$D99-9.07032804)&gt;=0,"Look C,D &amp; G","No")</f>
        <v>No</v>
      </c>
      <c r="Z99" s="75" t="str">
        <f>IF(('[1]Drawer Front Profiles'!$D99-15.46250146)&gt;=0,"Look C,D &amp; G","No")</f>
        <v>No</v>
      </c>
      <c r="AA99" s="75" t="str">
        <f>IF(('[1]Drawer Front Profiles'!$D99-15.69403715)&gt;=0,"Look B,C,D &amp; G","No")</f>
        <v>No</v>
      </c>
      <c r="AB99" s="75" t="str">
        <f>IF(('[1]Drawer Front Profiles'!$D99-9.07032804)&gt;=0,"Look B,C,D,F &amp; G","No")</f>
        <v>No</v>
      </c>
      <c r="AC99" s="74" t="str">
        <f>IF(('[1]Drawer Front Profiles'!$D99-14.02090435)&gt;=0,"Look B,C,D &amp; G","No")</f>
        <v>No</v>
      </c>
      <c r="AD99" s="76" t="str">
        <f>IF(('[1]Drawer Front Profiles'!$D99-0)&gt;=0,"Look B,C,D,F &amp; G","No")</f>
        <v>Look B,C,D,F &amp; G</v>
      </c>
      <c r="AE99" s="74" t="str">
        <f>IF(('[1]Drawer Front Profiles'!$D99-6.35954126)&gt;=0,"Look B,C,D &amp; G","No")</f>
        <v>No</v>
      </c>
      <c r="AF99" s="76" t="str">
        <f>IF(('[1]Drawer Front Profiles'!$D99-19.68205639)&gt;=0,"Look B,C,D,F &amp; G","No")</f>
        <v>No</v>
      </c>
      <c r="AG99" s="76" t="str">
        <f>IF(('[1]Drawer Front Profiles'!$D99-15.69404481)&gt;=0,"Look B,C,D,F &amp; G","No")</f>
        <v>No</v>
      </c>
      <c r="AH99" s="76" t="str">
        <f>IF(('[1]Drawer Front Profiles'!$D99-0)&gt;=0,"Look B,C,D,F &amp; G","No")</f>
        <v>Look B,C,D,F &amp; G</v>
      </c>
      <c r="AI99" s="76" t="str">
        <f>IF(('[1]Drawer Front Profiles'!$D99-18.63750146)&gt;=0,"Look B,C,D,F &amp; G","No")</f>
        <v>No</v>
      </c>
      <c r="AJ99" s="76" t="str">
        <f>IF(('[1]Drawer Front Profiles'!$D99-7.75654335)&gt;=0,"Look B,C,D,F &amp; G","No")</f>
        <v>No</v>
      </c>
      <c r="AK99" s="76" t="str">
        <f>IF(('[1]Drawer Front Profiles'!$D99-12.2875)&gt;=0,"Look B,C,D,F &amp; G","No")</f>
        <v>No</v>
      </c>
      <c r="AL99" s="76" t="str">
        <f>IF(('[1]Drawer Front Profiles'!$D99-2.64403281)&gt;=0,"Look B,C,D,F &amp; G","No")</f>
        <v>No</v>
      </c>
      <c r="AM99" s="76" t="str">
        <f>IF(('[1]Drawer Front Profiles'!$D99-0)&gt;=0,"Look B,C,D,F &amp; G","No")</f>
        <v>Look B,C,D,F &amp; G</v>
      </c>
      <c r="AN99" s="76" t="str">
        <f>IF(('[1]Drawer Front Profiles'!$D99-0)&gt;=0,"Look B,C,D,F &amp; G","No")</f>
        <v>Look B,C,D,F &amp; G</v>
      </c>
      <c r="AO99" s="76" t="str">
        <f>IF(('[1]Drawer Front Profiles'!$D99-2.64403281)&gt;=0,"Look B,C,D,F &amp; G","No")</f>
        <v>No</v>
      </c>
      <c r="AP99" s="76" t="str">
        <f>IF(('[1]Drawer Front Profiles'!$D99-6.5903696)&gt;=0,"Look B,C,D,F &amp; G","No")</f>
        <v>No</v>
      </c>
      <c r="AQ99" s="76" t="str">
        <f>IF(('[1]Drawer Front Profiles'!$D99-0)&gt;=0,"Look B,C,D,F &amp; G","No")</f>
        <v>Look B,C,D,F &amp; G</v>
      </c>
      <c r="AR99" s="76" t="str">
        <f>IF(('[1]Drawer Front Profiles'!$D99-1.99442068)&gt;=0,"Look B,C,D,F &amp; G","No")</f>
        <v>No</v>
      </c>
      <c r="AS99" s="76" t="str">
        <f>IF(('[1]Drawer Front Profiles'!$D99-0)&gt;=0,"Look B,C,D,F &amp; G","No")</f>
        <v>Look B,C,D,F &amp; G</v>
      </c>
      <c r="AT99" s="76" t="str">
        <f>IF(('[1]Drawer Front Profiles'!$D99-9.07032804)&gt;=0,"Look B,C,D,F &amp; G","No")</f>
        <v>No</v>
      </c>
      <c r="AU99" s="76" t="str">
        <f>IF(('[1]Drawer Front Profiles'!$D99-0)&gt;=0,"Look B,C,D,F &amp; G","No")</f>
        <v>Look B,C,D,F &amp; G</v>
      </c>
      <c r="AV99" s="76" t="str">
        <f>IF(('[1]Drawer Front Profiles'!$D99-0)&gt;=0,"Look B,C,D,F &amp; G","No")</f>
        <v>Look B,C,D,F &amp; G</v>
      </c>
      <c r="AW99" s="76" t="str">
        <f>IF(('[1]Drawer Front Profiles'!$D99-18.86904481)&gt;=0,"Look B,C,D,F &amp; G","No")</f>
        <v>No</v>
      </c>
      <c r="AX99" s="76" t="str">
        <f>IF(('[1]Drawer Front Profiles'!$D99-7.75654335)&gt;=0,"Look B,C,D,F &amp; G","No")</f>
        <v>No</v>
      </c>
      <c r="AY99" s="76" t="str">
        <f>IF(('[1]Drawer Front Profiles'!$D99-17.28154481)&gt;=0,"Look B,C,D,F &amp; G","No")</f>
        <v>No</v>
      </c>
      <c r="AZ99" s="76" t="str">
        <f>IF(('[1]Drawer Front Profiles'!$D99-18.6375)&gt;=0,"Look B,C,D,F &amp; G","No")</f>
        <v>No</v>
      </c>
      <c r="BA99" s="76" t="str">
        <f>IF(('[1]Drawer Front Profiles'!$D99-9.34404)&gt;=0,"Look B,C,D,F &amp; G","No")</f>
        <v>No</v>
      </c>
      <c r="BB99" s="76" t="str">
        <f>IF(('[1]Drawer Front Profiles'!$D99-28.1625)&gt;=0,"Look B,C,D,F &amp; G","No")</f>
        <v>No</v>
      </c>
      <c r="BC99" s="76" t="str">
        <f>IF(('[1]Drawer Front Profiles'!$D99-0)&gt;=0,"Look B,C,D,F &amp; G","No")</f>
        <v>Look B,C,D,F &amp; G</v>
      </c>
      <c r="BD99" s="76" t="str">
        <f>IF(('[1]Drawer Front Profiles'!$D99-21.81250146)&gt;=0,"Look B,C,D,F &amp; G","No")</f>
        <v>No</v>
      </c>
      <c r="BE99" s="76" t="str">
        <f>IF(('[1]Drawer Front Profiles'!$D99-9.1352216)&gt;=0,"Look B,C,D,F &amp; G","No")</f>
        <v>No</v>
      </c>
      <c r="BF99" s="76" t="str">
        <f>IF(('[1]Drawer Front Profiles'!$D99-9.1352216)&gt;=0,"Look B,C,D,F &amp; G","No")</f>
        <v>No</v>
      </c>
      <c r="BG99" s="76" t="str">
        <f>IF(('[1]Drawer Front Profiles'!$D99-21.81250292)&gt;=0,"Look B,C,D,F &amp; G","No")</f>
        <v>No</v>
      </c>
      <c r="BH99" s="76" t="str">
        <f>IF(('[1]Drawer Front Profiles'!$D99-21.81252021)&gt;=0,"Look B,C,D,F &amp; G","No")</f>
        <v>No</v>
      </c>
      <c r="BI99" s="76" t="str">
        <f>IF(('[1]Drawer Front Profiles'!$D99-7.525)&gt;=0,"Look B,C,D,F &amp; G","No")</f>
        <v>No</v>
      </c>
    </row>
    <row r="100" spans="1:61" ht="16.5" thickBot="1" x14ac:dyDescent="0.3">
      <c r="A100" s="127" t="str">
        <f>IF('[1]Drawer Front Profiles'!$A100&lt;&gt;"",'[1]Drawer Front Profiles'!$A100,"")</f>
        <v>N/A</v>
      </c>
      <c r="B100" s="127" t="str">
        <f>IF('[1]Drawer Front Profiles'!$B100&lt;&gt;"",'[1]Drawer Front Profiles'!$B100,"")</f>
        <v>341-32RP</v>
      </c>
      <c r="C100" s="128" t="str">
        <f>IF(('[1]Drawer Front Profiles'!$D100-0)&gt;=0,"Look B,C,D,F &amp; G","No")</f>
        <v>Look B,C,D,F &amp; G</v>
      </c>
      <c r="D100" s="129" t="str">
        <f>IF(('[1]Drawer Front Profiles'!$D100-0)&gt;=0,"Look B,C,D,F &amp; G","No")</f>
        <v>Look B,C,D,F &amp; G</v>
      </c>
      <c r="E100" s="129" t="str">
        <f>IF(('[1]Drawer Front Profiles'!$D100-2.6439654)&gt;=0,"Look B,C,D,F &amp; G","No")</f>
        <v>Look B,C,D,F &amp; G</v>
      </c>
      <c r="F100" s="129" t="str">
        <f>IF(('[1]Drawer Front Profiles'!$D100-6.5903696)&gt;=0,"Look B,C,D,F &amp; G","No")</f>
        <v>No</v>
      </c>
      <c r="G100" s="129" t="str">
        <f>IF(('[1]Drawer Front Profiles'!$D100-15.46250146)&gt;=0,"Look C,D &amp; G","No")</f>
        <v>No</v>
      </c>
      <c r="H100" s="129" t="str">
        <f>IF(('[1]Drawer Front Profiles'!$D100-9.34404481)&gt;=0,"Look B,C,D &amp; G","No")</f>
        <v>No</v>
      </c>
      <c r="I100" s="129" t="str">
        <f>IF(('[1]Drawer Front Profiles'!$D100-0)&gt;=0,"Look B,C,D,F &amp; G","No")</f>
        <v>Look B,C,D,F &amp; G</v>
      </c>
      <c r="J100" s="129" t="str">
        <f>IF(('[1]Drawer Front Profiles'!$D100-1.99442068)&gt;=0,"Look B,C,D,F &amp; G","No")</f>
        <v>Look B,C,D,F &amp; G</v>
      </c>
      <c r="K100" s="129" t="str">
        <f>IF(('[1]Drawer Front Profiles'!$D100-15.75471398)&gt;=0,"Look C,D &amp; G","No")</f>
        <v>No</v>
      </c>
      <c r="L100" s="129" t="str">
        <f>IF(('[1]Drawer Front Profiles'!$D100-14.02090435)&gt;=0,"Look C,D &amp; G","No")</f>
        <v>No</v>
      </c>
      <c r="M100" s="129" t="str">
        <f>IF(('[1]Drawer Front Profiles'!$D100-18.41250064)&gt;=0,"Look C,D &amp; G","No")</f>
        <v>No</v>
      </c>
      <c r="N100" s="129" t="str">
        <f>IF(('[1]Drawer Front Profiles'!$D100-0)&gt;=0,"Look B,C,D &amp; G","No")</f>
        <v>Look B,C,D &amp; G</v>
      </c>
      <c r="O100" s="129" t="str">
        <f>IF(('[1]Drawer Front Profiles'!$D100-3.04396498)&gt;=0,"Look B,C,D &amp; G","No")</f>
        <v>Look B,C,D &amp; G</v>
      </c>
      <c r="P100" s="129" t="str">
        <f>IF(('[1]Drawer Front Profiles'!$D100-18.64135815)&gt;=0,"Look C,D &amp; G","No")</f>
        <v>No</v>
      </c>
      <c r="Q100" s="129" t="str">
        <f>IF(('[1]Drawer Front Profiles'!$D100-16.84645805)&gt;=0,"Look C,D &amp; G","No")</f>
        <v>No</v>
      </c>
      <c r="R100" s="130" t="str">
        <f>IF(('[1]Drawer Front Profiles'!$D100-15.46250146)&gt;=0,"Look B,C,D &amp; G","No")</f>
        <v>No</v>
      </c>
      <c r="S100" s="129" t="str">
        <f>IF(('[1]Drawer Front Profiles'!$D100-27.94954481)&gt;=0,"Look C,D &amp; G","No")</f>
        <v>No</v>
      </c>
      <c r="T100" s="129" t="str">
        <f>IF(('[1]Drawer Front Profiles'!$D100-18.64404399)&gt;=0,"Look C,D &amp; G","No")</f>
        <v>No</v>
      </c>
      <c r="U100" s="130" t="str">
        <f>IF(('[1]Drawer Front Profiles'!$D100-0)&gt;=0,"Look B,C,D &amp; G","No")</f>
        <v>Look B,C,D &amp; G</v>
      </c>
      <c r="V100" s="130" t="str">
        <f>IF(('[1]Drawer Front Profiles'!$D100-8.58589172)&gt;=0,"Look B,C,D &amp; G","No")</f>
        <v>No</v>
      </c>
      <c r="W100" s="129" t="str">
        <f>IF(('[1]Drawer Front Profiles'!$D100-0)&gt;=0,"Look B,C,D,F &amp; G","No")</f>
        <v>Look B,C,D,F &amp; G</v>
      </c>
      <c r="X100" s="129" t="str">
        <f>IF(('[1]Drawer Front Profiles'!$D100-2.64403281)&gt;=0,"Look C,D &amp; G","No")</f>
        <v>Look C,D &amp; G</v>
      </c>
      <c r="Y100" s="130" t="str">
        <f>IF(('[1]Drawer Front Profiles'!$D100-9.07032804)&gt;=0,"Look C,D &amp; G","No")</f>
        <v>No</v>
      </c>
      <c r="Z100" s="130" t="str">
        <f>IF(('[1]Drawer Front Profiles'!$D100-15.46250146)&gt;=0,"Look C,D &amp; G","No")</f>
        <v>No</v>
      </c>
      <c r="AA100" s="130" t="str">
        <f>IF(('[1]Drawer Front Profiles'!$D100-15.69403715)&gt;=0,"Look B,C,D &amp; G","No")</f>
        <v>No</v>
      </c>
      <c r="AB100" s="130" t="str">
        <f>IF(('[1]Drawer Front Profiles'!$D100-9.07032804)&gt;=0,"Look B,C,D,F &amp; G","No")</f>
        <v>No</v>
      </c>
      <c r="AC100" s="129" t="str">
        <f>IF(('[1]Drawer Front Profiles'!$D100-14.02090435)&gt;=0,"Look B,C,D &amp; G","No")</f>
        <v>No</v>
      </c>
      <c r="AD100" s="131" t="str">
        <f>IF(('[1]Drawer Front Profiles'!$D100-0)&gt;=0,"Look B,C,D,F &amp; G","No")</f>
        <v>Look B,C,D,F &amp; G</v>
      </c>
      <c r="AE100" s="129" t="str">
        <f>IF(('[1]Drawer Front Profiles'!$D100-6.35954126)&gt;=0,"Look B,C,D &amp; G","No")</f>
        <v>Look B,C,D &amp; G</v>
      </c>
      <c r="AF100" s="131" t="str">
        <f>IF(('[1]Drawer Front Profiles'!$D100-19.68205639)&gt;=0,"Look B,C,D,F &amp; G","No")</f>
        <v>No</v>
      </c>
      <c r="AG100" s="131" t="str">
        <f>IF(('[1]Drawer Front Profiles'!$D100-15.69404481)&gt;=0,"Look B,C,D,F &amp; G","No")</f>
        <v>No</v>
      </c>
      <c r="AH100" s="131" t="str">
        <f>IF(('[1]Drawer Front Profiles'!$D100-0)&gt;=0,"Look B,C,D,F &amp; G","No")</f>
        <v>Look B,C,D,F &amp; G</v>
      </c>
      <c r="AI100" s="131" t="str">
        <f>IF(('[1]Drawer Front Profiles'!$D100-18.63750146)&gt;=0,"Look B,C,D,F &amp; G","No")</f>
        <v>No</v>
      </c>
      <c r="AJ100" s="131" t="str">
        <f>IF(('[1]Drawer Front Profiles'!$D100-7.75654335)&gt;=0,"Look B,C,D,F &amp; G","No")</f>
        <v>No</v>
      </c>
      <c r="AK100" s="131" t="str">
        <f>IF(('[1]Drawer Front Profiles'!$D100-12.2875)&gt;=0,"Look B,C,D,F &amp; G","No")</f>
        <v>No</v>
      </c>
      <c r="AL100" s="131" t="str">
        <f>IF(('[1]Drawer Front Profiles'!$D100-2.64403281)&gt;=0,"Look B,C,D,F &amp; G","No")</f>
        <v>Look B,C,D,F &amp; G</v>
      </c>
      <c r="AM100" s="131" t="str">
        <f>IF(('[1]Drawer Front Profiles'!$D100-0)&gt;=0,"Look B,C,D,F &amp; G","No")</f>
        <v>Look B,C,D,F &amp; G</v>
      </c>
      <c r="AN100" s="131" t="str">
        <f>IF(('[1]Drawer Front Profiles'!$D100-0)&gt;=0,"Look B,C,D,F &amp; G","No")</f>
        <v>Look B,C,D,F &amp; G</v>
      </c>
      <c r="AO100" s="131" t="str">
        <f>IF(('[1]Drawer Front Profiles'!$D100-2.64403281)&gt;=0,"Look B,C,D,F &amp; G","No")</f>
        <v>Look B,C,D,F &amp; G</v>
      </c>
      <c r="AP100" s="131" t="str">
        <f>IF(('[1]Drawer Front Profiles'!$D100-6.5903696)&gt;=0,"Look B,C,D,F &amp; G","No")</f>
        <v>No</v>
      </c>
      <c r="AQ100" s="131" t="str">
        <f>IF(('[1]Drawer Front Profiles'!$D100-0)&gt;=0,"Look B,C,D,F &amp; G","No")</f>
        <v>Look B,C,D,F &amp; G</v>
      </c>
      <c r="AR100" s="131" t="str">
        <f>IF(('[1]Drawer Front Profiles'!$D100-1.99442068)&gt;=0,"Look B,C,D,F &amp; G","No")</f>
        <v>Look B,C,D,F &amp; G</v>
      </c>
      <c r="AS100" s="131" t="str">
        <f>IF(('[1]Drawer Front Profiles'!$D100-0)&gt;=0,"Look B,C,D,F &amp; G","No")</f>
        <v>Look B,C,D,F &amp; G</v>
      </c>
      <c r="AT100" s="131" t="str">
        <f>IF(('[1]Drawer Front Profiles'!$D100-9.07032804)&gt;=0,"Look B,C,D,F &amp; G","No")</f>
        <v>No</v>
      </c>
      <c r="AU100" s="131" t="str">
        <f>IF(('[1]Drawer Front Profiles'!$D100-0)&gt;=0,"Look B,C,D,F &amp; G","No")</f>
        <v>Look B,C,D,F &amp; G</v>
      </c>
      <c r="AV100" s="131" t="str">
        <f>IF(('[1]Drawer Front Profiles'!$D100-0)&gt;=0,"Look B,C,D,F &amp; G","No")</f>
        <v>Look B,C,D,F &amp; G</v>
      </c>
      <c r="AW100" s="131" t="str">
        <f>IF(('[1]Drawer Front Profiles'!$D100-18.86904481)&gt;=0,"Look B,C,D,F &amp; G","No")</f>
        <v>No</v>
      </c>
      <c r="AX100" s="131" t="str">
        <f>IF(('[1]Drawer Front Profiles'!$D100-7.75654335)&gt;=0,"Look B,C,D,F &amp; G","No")</f>
        <v>No</v>
      </c>
      <c r="AY100" s="131" t="str">
        <f>IF(('[1]Drawer Front Profiles'!$D100-17.28154481)&gt;=0,"Look B,C,D,F &amp; G","No")</f>
        <v>No</v>
      </c>
      <c r="AZ100" s="131" t="str">
        <f>IF(('[1]Drawer Front Profiles'!$D100-18.6375)&gt;=0,"Look B,C,D,F &amp; G","No")</f>
        <v>No</v>
      </c>
      <c r="BA100" s="131" t="str">
        <f>IF(('[1]Drawer Front Profiles'!$D100-9.34404)&gt;=0,"Look B,C,D,F &amp; G","No")</f>
        <v>No</v>
      </c>
      <c r="BB100" s="131" t="str">
        <f>IF(('[1]Drawer Front Profiles'!$D100-28.1625)&gt;=0,"Look B,C,D,F &amp; G","No")</f>
        <v>No</v>
      </c>
      <c r="BC100" s="131" t="str">
        <f>IF(('[1]Drawer Front Profiles'!$D100-0)&gt;=0,"Look B,C,D,F &amp; G","No")</f>
        <v>Look B,C,D,F &amp; G</v>
      </c>
      <c r="BD100" s="131" t="str">
        <f>IF(('[1]Drawer Front Profiles'!$D100-21.81250146)&gt;=0,"Look B,C,D,F &amp; G","No")</f>
        <v>No</v>
      </c>
      <c r="BE100" s="131" t="str">
        <f>IF(('[1]Drawer Front Profiles'!$D100-9.1352216)&gt;=0,"Look B,C,D,F &amp; G","No")</f>
        <v>No</v>
      </c>
      <c r="BF100" s="131" t="str">
        <f>IF(('[1]Drawer Front Profiles'!$D100-9.1352216)&gt;=0,"Look B,C,D,F &amp; G","No")</f>
        <v>No</v>
      </c>
      <c r="BG100" s="131" t="str">
        <f>IF(('[1]Drawer Front Profiles'!$D100-21.81250292)&gt;=0,"Look B,C,D,F &amp; G","No")</f>
        <v>No</v>
      </c>
      <c r="BH100" s="131" t="str">
        <f>IF(('[1]Drawer Front Profiles'!$D100-21.81252021)&gt;=0,"Look B,C,D,F &amp; G","No")</f>
        <v>No</v>
      </c>
      <c r="BI100" s="131" t="str">
        <f>IF(('[1]Drawer Front Profiles'!$D100-7.525)&gt;=0,"Look B,C,D,F &amp; G","No")</f>
        <v>No</v>
      </c>
    </row>
    <row r="101" spans="1:61" ht="16.5" thickBot="1" x14ac:dyDescent="0.3">
      <c r="A101" s="14" t="str">
        <f>IF('[1]Drawer Front Profiles'!$A101&lt;&gt;"",'[1]Drawer Front Profiles'!$A101,"")</f>
        <v>N/A</v>
      </c>
      <c r="B101" s="14" t="str">
        <f>IF('[1]Drawer Front Profiles'!$B101&lt;&gt;"",'[1]Drawer Front Profiles'!$B101,"")</f>
        <v>342-19RP</v>
      </c>
      <c r="C101" s="73" t="str">
        <f>IF(('[1]Drawer Front Profiles'!$D101-0)&gt;=0,"Look B,C,D,F &amp; G","No")</f>
        <v>Look B,C,D,F &amp; G</v>
      </c>
      <c r="D101" s="74" t="str">
        <f>IF(('[1]Drawer Front Profiles'!$D101-0)&gt;=0,"Look B,C,D,F &amp; G","No")</f>
        <v>Look B,C,D,F &amp; G</v>
      </c>
      <c r="E101" s="74" t="str">
        <f>IF(('[1]Drawer Front Profiles'!$D101-2.6439654)&gt;=0,"Look B,C,D,F &amp; G","No")</f>
        <v>No</v>
      </c>
      <c r="F101" s="74" t="str">
        <f>IF(('[1]Drawer Front Profiles'!$D101-6.5903696)&gt;=0,"Look B,C,D,F &amp; G","No")</f>
        <v>No</v>
      </c>
      <c r="G101" s="74" t="str">
        <f>IF(('[1]Drawer Front Profiles'!$D101-15.46250146)&gt;=0,"Look C,D &amp; G","No")</f>
        <v>No</v>
      </c>
      <c r="H101" s="74" t="str">
        <f>IF(('[1]Drawer Front Profiles'!$D101-9.34404481)&gt;=0,"Look B,C,D &amp; G","No")</f>
        <v>No</v>
      </c>
      <c r="I101" s="74" t="str">
        <f>IF(('[1]Drawer Front Profiles'!$D101-0)&gt;=0,"Look B,C,D,F &amp; G","No")</f>
        <v>Look B,C,D,F &amp; G</v>
      </c>
      <c r="J101" s="74" t="str">
        <f>IF(('[1]Drawer Front Profiles'!$D101-1.99442068)&gt;=0,"Look B,C,D,F &amp; G","No")</f>
        <v>No</v>
      </c>
      <c r="K101" s="74" t="str">
        <f>IF(('[1]Drawer Front Profiles'!$D101-15.75471398)&gt;=0,"Look C,D &amp; G","No")</f>
        <v>No</v>
      </c>
      <c r="L101" s="74" t="str">
        <f>IF(('[1]Drawer Front Profiles'!$D101-14.02090435)&gt;=0,"Look C,D &amp; G","No")</f>
        <v>No</v>
      </c>
      <c r="M101" s="74" t="str">
        <f>IF(('[1]Drawer Front Profiles'!$D101-18.41250064)&gt;=0,"Look C,D &amp; G","No")</f>
        <v>No</v>
      </c>
      <c r="N101" s="74" t="str">
        <f>IF(('[1]Drawer Front Profiles'!$D101-0)&gt;=0,"Look B,C,D &amp; G","No")</f>
        <v>Look B,C,D &amp; G</v>
      </c>
      <c r="O101" s="74" t="str">
        <f>IF(('[1]Drawer Front Profiles'!$D101-3.04396498)&gt;=0,"Look B,C,D &amp; G","No")</f>
        <v>No</v>
      </c>
      <c r="P101" s="74" t="str">
        <f>IF(('[1]Drawer Front Profiles'!$D101-18.64135815)&gt;=0,"Look C,D &amp; G","No")</f>
        <v>No</v>
      </c>
      <c r="Q101" s="74" t="str">
        <f>IF(('[1]Drawer Front Profiles'!$D101-16.84645805)&gt;=0,"Look C,D &amp; G","No")</f>
        <v>No</v>
      </c>
      <c r="R101" s="75" t="str">
        <f>IF(('[1]Drawer Front Profiles'!$D101-15.46250146)&gt;=0,"Look B,C,D &amp; G","No")</f>
        <v>No</v>
      </c>
      <c r="S101" s="74" t="str">
        <f>IF(('[1]Drawer Front Profiles'!$D101-27.94954481)&gt;=0,"Look C,D &amp; G","No")</f>
        <v>No</v>
      </c>
      <c r="T101" s="74" t="str">
        <f>IF(('[1]Drawer Front Profiles'!$D101-18.64404399)&gt;=0,"Look C,D &amp; G","No")</f>
        <v>No</v>
      </c>
      <c r="U101" s="75" t="str">
        <f>IF(('[1]Drawer Front Profiles'!$D101-0)&gt;=0,"Look B,C,D &amp; G","No")</f>
        <v>Look B,C,D &amp; G</v>
      </c>
      <c r="V101" s="75" t="str">
        <f>IF(('[1]Drawer Front Profiles'!$D101-8.58589172)&gt;=0,"Look B,C,D &amp; G","No")</f>
        <v>No</v>
      </c>
      <c r="W101" s="74" t="str">
        <f>IF(('[1]Drawer Front Profiles'!$D101-0)&gt;=0,"Look B,C,D,F &amp; G","No")</f>
        <v>Look B,C,D,F &amp; G</v>
      </c>
      <c r="X101" s="74" t="str">
        <f>IF(('[1]Drawer Front Profiles'!$D101-2.64403281)&gt;=0,"Look C,D &amp; G","No")</f>
        <v>No</v>
      </c>
      <c r="Y101" s="75" t="str">
        <f>IF(('[1]Drawer Front Profiles'!$D101-9.07032804)&gt;=0,"Look C,D &amp; G","No")</f>
        <v>No</v>
      </c>
      <c r="Z101" s="75" t="str">
        <f>IF(('[1]Drawer Front Profiles'!$D101-15.46250146)&gt;=0,"Look C,D &amp; G","No")</f>
        <v>No</v>
      </c>
      <c r="AA101" s="75" t="str">
        <f>IF(('[1]Drawer Front Profiles'!$D101-15.69403715)&gt;=0,"Look B,C,D &amp; G","No")</f>
        <v>No</v>
      </c>
      <c r="AB101" s="75" t="str">
        <f>IF(('[1]Drawer Front Profiles'!$D101-9.07032804)&gt;=0,"Look B,C,D,F &amp; G","No")</f>
        <v>No</v>
      </c>
      <c r="AC101" s="74" t="str">
        <f>IF(('[1]Drawer Front Profiles'!$D101-14.02090435)&gt;=0,"Look B,C,D &amp; G","No")</f>
        <v>No</v>
      </c>
      <c r="AD101" s="76" t="str">
        <f>IF(('[1]Drawer Front Profiles'!$D101-0)&gt;=0,"Look B,C,D,F &amp; G","No")</f>
        <v>Look B,C,D,F &amp; G</v>
      </c>
      <c r="AE101" s="74" t="str">
        <f>IF(('[1]Drawer Front Profiles'!$D101-6.35954126)&gt;=0,"Look B,C,D &amp; G","No")</f>
        <v>No</v>
      </c>
      <c r="AF101" s="76" t="str">
        <f>IF(('[1]Drawer Front Profiles'!$D101-19.68205639)&gt;=0,"Look B,C,D,F &amp; G","No")</f>
        <v>No</v>
      </c>
      <c r="AG101" s="76" t="str">
        <f>IF(('[1]Drawer Front Profiles'!$D101-15.69404481)&gt;=0,"Look B,C,D,F &amp; G","No")</f>
        <v>No</v>
      </c>
      <c r="AH101" s="76" t="str">
        <f>IF(('[1]Drawer Front Profiles'!$D101-0)&gt;=0,"Look B,C,D,F &amp; G","No")</f>
        <v>Look B,C,D,F &amp; G</v>
      </c>
      <c r="AI101" s="76" t="str">
        <f>IF(('[1]Drawer Front Profiles'!$D101-18.63750146)&gt;=0,"Look B,C,D,F &amp; G","No")</f>
        <v>No</v>
      </c>
      <c r="AJ101" s="76" t="str">
        <f>IF(('[1]Drawer Front Profiles'!$D101-7.75654335)&gt;=0,"Look B,C,D,F &amp; G","No")</f>
        <v>No</v>
      </c>
      <c r="AK101" s="76" t="str">
        <f>IF(('[1]Drawer Front Profiles'!$D101-12.2875)&gt;=0,"Look B,C,D,F &amp; G","No")</f>
        <v>No</v>
      </c>
      <c r="AL101" s="76" t="str">
        <f>IF(('[1]Drawer Front Profiles'!$D101-2.64403281)&gt;=0,"Look B,C,D,F &amp; G","No")</f>
        <v>No</v>
      </c>
      <c r="AM101" s="76" t="str">
        <f>IF(('[1]Drawer Front Profiles'!$D101-0)&gt;=0,"Look B,C,D,F &amp; G","No")</f>
        <v>Look B,C,D,F &amp; G</v>
      </c>
      <c r="AN101" s="76" t="str">
        <f>IF(('[1]Drawer Front Profiles'!$D101-0)&gt;=0,"Look B,C,D,F &amp; G","No")</f>
        <v>Look B,C,D,F &amp; G</v>
      </c>
      <c r="AO101" s="76" t="str">
        <f>IF(('[1]Drawer Front Profiles'!$D101-2.64403281)&gt;=0,"Look B,C,D,F &amp; G","No")</f>
        <v>No</v>
      </c>
      <c r="AP101" s="76" t="str">
        <f>IF(('[1]Drawer Front Profiles'!$D101-6.5903696)&gt;=0,"Look B,C,D,F &amp; G","No")</f>
        <v>No</v>
      </c>
      <c r="AQ101" s="76" t="str">
        <f>IF(('[1]Drawer Front Profiles'!$D101-0)&gt;=0,"Look B,C,D,F &amp; G","No")</f>
        <v>Look B,C,D,F &amp; G</v>
      </c>
      <c r="AR101" s="76" t="str">
        <f>IF(('[1]Drawer Front Profiles'!$D101-1.99442068)&gt;=0,"Look B,C,D,F &amp; G","No")</f>
        <v>No</v>
      </c>
      <c r="AS101" s="76" t="str">
        <f>IF(('[1]Drawer Front Profiles'!$D101-0)&gt;=0,"Look B,C,D,F &amp; G","No")</f>
        <v>Look B,C,D,F &amp; G</v>
      </c>
      <c r="AT101" s="76" t="str">
        <f>IF(('[1]Drawer Front Profiles'!$D101-9.07032804)&gt;=0,"Look B,C,D,F &amp; G","No")</f>
        <v>No</v>
      </c>
      <c r="AU101" s="76" t="str">
        <f>IF(('[1]Drawer Front Profiles'!$D101-0)&gt;=0,"Look B,C,D,F &amp; G","No")</f>
        <v>Look B,C,D,F &amp; G</v>
      </c>
      <c r="AV101" s="76" t="str">
        <f>IF(('[1]Drawer Front Profiles'!$D101-0)&gt;=0,"Look B,C,D,F &amp; G","No")</f>
        <v>Look B,C,D,F &amp; G</v>
      </c>
      <c r="AW101" s="76" t="str">
        <f>IF(('[1]Drawer Front Profiles'!$D101-18.86904481)&gt;=0,"Look B,C,D,F &amp; G","No")</f>
        <v>No</v>
      </c>
      <c r="AX101" s="76" t="str">
        <f>IF(('[1]Drawer Front Profiles'!$D101-7.75654335)&gt;=0,"Look B,C,D,F &amp; G","No")</f>
        <v>No</v>
      </c>
      <c r="AY101" s="76" t="str">
        <f>IF(('[1]Drawer Front Profiles'!$D101-17.28154481)&gt;=0,"Look B,C,D,F &amp; G","No")</f>
        <v>No</v>
      </c>
      <c r="AZ101" s="76" t="str">
        <f>IF(('[1]Drawer Front Profiles'!$D101-18.6375)&gt;=0,"Look B,C,D,F &amp; G","No")</f>
        <v>No</v>
      </c>
      <c r="BA101" s="76" t="str">
        <f>IF(('[1]Drawer Front Profiles'!$D101-9.34404)&gt;=0,"Look B,C,D,F &amp; G","No")</f>
        <v>No</v>
      </c>
      <c r="BB101" s="76" t="str">
        <f>IF(('[1]Drawer Front Profiles'!$D101-28.1625)&gt;=0,"Look B,C,D,F &amp; G","No")</f>
        <v>No</v>
      </c>
      <c r="BC101" s="76" t="str">
        <f>IF(('[1]Drawer Front Profiles'!$D101-0)&gt;=0,"Look B,C,D,F &amp; G","No")</f>
        <v>Look B,C,D,F &amp; G</v>
      </c>
      <c r="BD101" s="76" t="str">
        <f>IF(('[1]Drawer Front Profiles'!$D101-21.81250146)&gt;=0,"Look B,C,D,F &amp; G","No")</f>
        <v>No</v>
      </c>
      <c r="BE101" s="76" t="str">
        <f>IF(('[1]Drawer Front Profiles'!$D101-9.1352216)&gt;=0,"Look B,C,D,F &amp; G","No")</f>
        <v>No</v>
      </c>
      <c r="BF101" s="76" t="str">
        <f>IF(('[1]Drawer Front Profiles'!$D101-9.1352216)&gt;=0,"Look B,C,D,F &amp; G","No")</f>
        <v>No</v>
      </c>
      <c r="BG101" s="76" t="str">
        <f>IF(('[1]Drawer Front Profiles'!$D101-21.81250292)&gt;=0,"Look B,C,D,F &amp; G","No")</f>
        <v>No</v>
      </c>
      <c r="BH101" s="76" t="str">
        <f>IF(('[1]Drawer Front Profiles'!$D101-21.81252021)&gt;=0,"Look B,C,D,F &amp; G","No")</f>
        <v>No</v>
      </c>
      <c r="BI101" s="76" t="str">
        <f>IF(('[1]Drawer Front Profiles'!$D101-7.525)&gt;=0,"Look B,C,D,F &amp; G","No")</f>
        <v>No</v>
      </c>
    </row>
    <row r="102" spans="1:61" ht="16.5" thickBot="1" x14ac:dyDescent="0.3">
      <c r="A102" s="127" t="str">
        <f>IF('[1]Drawer Front Profiles'!$A102&lt;&gt;"",'[1]Drawer Front Profiles'!$A102,"")</f>
        <v>N/A</v>
      </c>
      <c r="B102" s="127" t="str">
        <f>IF('[1]Drawer Front Profiles'!$B102&lt;&gt;"",'[1]Drawer Front Profiles'!$B102,"")</f>
        <v>342-25RP</v>
      </c>
      <c r="C102" s="128" t="str">
        <f>IF(('[1]Drawer Front Profiles'!$D102-0)&gt;=0,"Look B,C,D,F &amp; G","No")</f>
        <v>Look B,C,D,F &amp; G</v>
      </c>
      <c r="D102" s="129" t="str">
        <f>IF(('[1]Drawer Front Profiles'!$D102-0)&gt;=0,"Look B,C,D,F &amp; G","No")</f>
        <v>Look B,C,D,F &amp; G</v>
      </c>
      <c r="E102" s="129" t="str">
        <f>IF(('[1]Drawer Front Profiles'!$D102-2.6439654)&gt;=0,"Look B,C,D,F &amp; G","No")</f>
        <v>No</v>
      </c>
      <c r="F102" s="129" t="str">
        <f>IF(('[1]Drawer Front Profiles'!$D102-6.5903696)&gt;=0,"Look B,C,D,F &amp; G","No")</f>
        <v>No</v>
      </c>
      <c r="G102" s="129" t="str">
        <f>IF(('[1]Drawer Front Profiles'!$D102-15.46250146)&gt;=0,"Look C,D &amp; G","No")</f>
        <v>No</v>
      </c>
      <c r="H102" s="129" t="str">
        <f>IF(('[1]Drawer Front Profiles'!$D102-9.34404481)&gt;=0,"Look B,C,D &amp; G","No")</f>
        <v>No</v>
      </c>
      <c r="I102" s="129" t="str">
        <f>IF(('[1]Drawer Front Profiles'!$D102-0)&gt;=0,"Look B,C,D,F &amp; G","No")</f>
        <v>Look B,C,D,F &amp; G</v>
      </c>
      <c r="J102" s="129" t="str">
        <f>IF(('[1]Drawer Front Profiles'!$D102-1.99442068)&gt;=0,"Look B,C,D,F &amp; G","No")</f>
        <v>No</v>
      </c>
      <c r="K102" s="129" t="str">
        <f>IF(('[1]Drawer Front Profiles'!$D102-15.75471398)&gt;=0,"Look C,D &amp; G","No")</f>
        <v>No</v>
      </c>
      <c r="L102" s="129" t="str">
        <f>IF(('[1]Drawer Front Profiles'!$D102-14.02090435)&gt;=0,"Look C,D &amp; G","No")</f>
        <v>No</v>
      </c>
      <c r="M102" s="129" t="str">
        <f>IF(('[1]Drawer Front Profiles'!$D102-18.41250064)&gt;=0,"Look C,D &amp; G","No")</f>
        <v>No</v>
      </c>
      <c r="N102" s="129" t="str">
        <f>IF(('[1]Drawer Front Profiles'!$D102-0)&gt;=0,"Look B,C,D &amp; G","No")</f>
        <v>Look B,C,D &amp; G</v>
      </c>
      <c r="O102" s="129" t="str">
        <f>IF(('[1]Drawer Front Profiles'!$D102-3.04396498)&gt;=0,"Look B,C,D &amp; G","No")</f>
        <v>No</v>
      </c>
      <c r="P102" s="129" t="str">
        <f>IF(('[1]Drawer Front Profiles'!$D102-18.64135815)&gt;=0,"Look C,D &amp; G","No")</f>
        <v>No</v>
      </c>
      <c r="Q102" s="129" t="str">
        <f>IF(('[1]Drawer Front Profiles'!$D102-16.84645805)&gt;=0,"Look C,D &amp; G","No")</f>
        <v>No</v>
      </c>
      <c r="R102" s="130" t="str">
        <f>IF(('[1]Drawer Front Profiles'!$D102-15.46250146)&gt;=0,"Look B,C,D &amp; G","No")</f>
        <v>No</v>
      </c>
      <c r="S102" s="129" t="str">
        <f>IF(('[1]Drawer Front Profiles'!$D102-27.94954481)&gt;=0,"Look C,D &amp; G","No")</f>
        <v>No</v>
      </c>
      <c r="T102" s="129" t="str">
        <f>IF(('[1]Drawer Front Profiles'!$D102-18.64404399)&gt;=0,"Look C,D &amp; G","No")</f>
        <v>No</v>
      </c>
      <c r="U102" s="130" t="str">
        <f>IF(('[1]Drawer Front Profiles'!$D102-0)&gt;=0,"Look B,C,D &amp; G","No")</f>
        <v>Look B,C,D &amp; G</v>
      </c>
      <c r="V102" s="130" t="str">
        <f>IF(('[1]Drawer Front Profiles'!$D102-8.58589172)&gt;=0,"Look B,C,D &amp; G","No")</f>
        <v>No</v>
      </c>
      <c r="W102" s="129" t="str">
        <f>IF(('[1]Drawer Front Profiles'!$D102-0)&gt;=0,"Look B,C,D,F &amp; G","No")</f>
        <v>Look B,C,D,F &amp; G</v>
      </c>
      <c r="X102" s="129" t="str">
        <f>IF(('[1]Drawer Front Profiles'!$D102-2.64403281)&gt;=0,"Look C,D &amp; G","No")</f>
        <v>No</v>
      </c>
      <c r="Y102" s="130" t="str">
        <f>IF(('[1]Drawer Front Profiles'!$D102-9.07032804)&gt;=0,"Look C,D &amp; G","No")</f>
        <v>No</v>
      </c>
      <c r="Z102" s="130" t="str">
        <f>IF(('[1]Drawer Front Profiles'!$D102-15.46250146)&gt;=0,"Look C,D &amp; G","No")</f>
        <v>No</v>
      </c>
      <c r="AA102" s="130" t="str">
        <f>IF(('[1]Drawer Front Profiles'!$D102-15.69403715)&gt;=0,"Look B,C,D &amp; G","No")</f>
        <v>No</v>
      </c>
      <c r="AB102" s="130" t="str">
        <f>IF(('[1]Drawer Front Profiles'!$D102-9.07032804)&gt;=0,"Look B,C,D,F &amp; G","No")</f>
        <v>No</v>
      </c>
      <c r="AC102" s="129" t="str">
        <f>IF(('[1]Drawer Front Profiles'!$D102-14.02090435)&gt;=0,"Look B,C,D &amp; G","No")</f>
        <v>No</v>
      </c>
      <c r="AD102" s="131" t="str">
        <f>IF(('[1]Drawer Front Profiles'!$D102-0)&gt;=0,"Look B,C,D,F &amp; G","No")</f>
        <v>Look B,C,D,F &amp; G</v>
      </c>
      <c r="AE102" s="129" t="str">
        <f>IF(('[1]Drawer Front Profiles'!$D102-6.35954126)&gt;=0,"Look B,C,D &amp; G","No")</f>
        <v>No</v>
      </c>
      <c r="AF102" s="131" t="str">
        <f>IF(('[1]Drawer Front Profiles'!$D102-19.68205639)&gt;=0,"Look B,C,D,F &amp; G","No")</f>
        <v>No</v>
      </c>
      <c r="AG102" s="131" t="str">
        <f>IF(('[1]Drawer Front Profiles'!$D102-15.69404481)&gt;=0,"Look B,C,D,F &amp; G","No")</f>
        <v>No</v>
      </c>
      <c r="AH102" s="131" t="str">
        <f>IF(('[1]Drawer Front Profiles'!$D102-0)&gt;=0,"Look B,C,D,F &amp; G","No")</f>
        <v>Look B,C,D,F &amp; G</v>
      </c>
      <c r="AI102" s="131" t="str">
        <f>IF(('[1]Drawer Front Profiles'!$D102-18.63750146)&gt;=0,"Look B,C,D,F &amp; G","No")</f>
        <v>No</v>
      </c>
      <c r="AJ102" s="131" t="str">
        <f>IF(('[1]Drawer Front Profiles'!$D102-7.75654335)&gt;=0,"Look B,C,D,F &amp; G","No")</f>
        <v>No</v>
      </c>
      <c r="AK102" s="131" t="str">
        <f>IF(('[1]Drawer Front Profiles'!$D102-12.2875)&gt;=0,"Look B,C,D,F &amp; G","No")</f>
        <v>No</v>
      </c>
      <c r="AL102" s="131" t="str">
        <f>IF(('[1]Drawer Front Profiles'!$D102-2.64403281)&gt;=0,"Look B,C,D,F &amp; G","No")</f>
        <v>No</v>
      </c>
      <c r="AM102" s="131" t="str">
        <f>IF(('[1]Drawer Front Profiles'!$D102-0)&gt;=0,"Look B,C,D,F &amp; G","No")</f>
        <v>Look B,C,D,F &amp; G</v>
      </c>
      <c r="AN102" s="131" t="str">
        <f>IF(('[1]Drawer Front Profiles'!$D102-0)&gt;=0,"Look B,C,D,F &amp; G","No")</f>
        <v>Look B,C,D,F &amp; G</v>
      </c>
      <c r="AO102" s="131" t="str">
        <f>IF(('[1]Drawer Front Profiles'!$D102-2.64403281)&gt;=0,"Look B,C,D,F &amp; G","No")</f>
        <v>No</v>
      </c>
      <c r="AP102" s="131" t="str">
        <f>IF(('[1]Drawer Front Profiles'!$D102-6.5903696)&gt;=0,"Look B,C,D,F &amp; G","No")</f>
        <v>No</v>
      </c>
      <c r="AQ102" s="131" t="str">
        <f>IF(('[1]Drawer Front Profiles'!$D102-0)&gt;=0,"Look B,C,D,F &amp; G","No")</f>
        <v>Look B,C,D,F &amp; G</v>
      </c>
      <c r="AR102" s="131" t="str">
        <f>IF(('[1]Drawer Front Profiles'!$D102-1.99442068)&gt;=0,"Look B,C,D,F &amp; G","No")</f>
        <v>No</v>
      </c>
      <c r="AS102" s="131" t="str">
        <f>IF(('[1]Drawer Front Profiles'!$D102-0)&gt;=0,"Look B,C,D,F &amp; G","No")</f>
        <v>Look B,C,D,F &amp; G</v>
      </c>
      <c r="AT102" s="131" t="str">
        <f>IF(('[1]Drawer Front Profiles'!$D102-9.07032804)&gt;=0,"Look B,C,D,F &amp; G","No")</f>
        <v>No</v>
      </c>
      <c r="AU102" s="131" t="str">
        <f>IF(('[1]Drawer Front Profiles'!$D102-0)&gt;=0,"Look B,C,D,F &amp; G","No")</f>
        <v>Look B,C,D,F &amp; G</v>
      </c>
      <c r="AV102" s="131" t="str">
        <f>IF(('[1]Drawer Front Profiles'!$D102-0)&gt;=0,"Look B,C,D,F &amp; G","No")</f>
        <v>Look B,C,D,F &amp; G</v>
      </c>
      <c r="AW102" s="131" t="str">
        <f>IF(('[1]Drawer Front Profiles'!$D102-18.86904481)&gt;=0,"Look B,C,D,F &amp; G","No")</f>
        <v>No</v>
      </c>
      <c r="AX102" s="131" t="str">
        <f>IF(('[1]Drawer Front Profiles'!$D102-7.75654335)&gt;=0,"Look B,C,D,F &amp; G","No")</f>
        <v>No</v>
      </c>
      <c r="AY102" s="131" t="str">
        <f>IF(('[1]Drawer Front Profiles'!$D102-17.28154481)&gt;=0,"Look B,C,D,F &amp; G","No")</f>
        <v>No</v>
      </c>
      <c r="AZ102" s="131" t="str">
        <f>IF(('[1]Drawer Front Profiles'!$D102-18.6375)&gt;=0,"Look B,C,D,F &amp; G","No")</f>
        <v>No</v>
      </c>
      <c r="BA102" s="131" t="str">
        <f>IF(('[1]Drawer Front Profiles'!$D102-9.34404)&gt;=0,"Look B,C,D,F &amp; G","No")</f>
        <v>No</v>
      </c>
      <c r="BB102" s="131" t="str">
        <f>IF(('[1]Drawer Front Profiles'!$D102-28.1625)&gt;=0,"Look B,C,D,F &amp; G","No")</f>
        <v>No</v>
      </c>
      <c r="BC102" s="131" t="str">
        <f>IF(('[1]Drawer Front Profiles'!$D102-0)&gt;=0,"Look B,C,D,F &amp; G","No")</f>
        <v>Look B,C,D,F &amp; G</v>
      </c>
      <c r="BD102" s="131" t="str">
        <f>IF(('[1]Drawer Front Profiles'!$D102-21.81250146)&gt;=0,"Look B,C,D,F &amp; G","No")</f>
        <v>No</v>
      </c>
      <c r="BE102" s="131" t="str">
        <f>IF(('[1]Drawer Front Profiles'!$D102-9.1352216)&gt;=0,"Look B,C,D,F &amp; G","No")</f>
        <v>No</v>
      </c>
      <c r="BF102" s="131" t="str">
        <f>IF(('[1]Drawer Front Profiles'!$D102-9.1352216)&gt;=0,"Look B,C,D,F &amp; G","No")</f>
        <v>No</v>
      </c>
      <c r="BG102" s="131" t="str">
        <f>IF(('[1]Drawer Front Profiles'!$D102-21.81250292)&gt;=0,"Look B,C,D,F &amp; G","No")</f>
        <v>No</v>
      </c>
      <c r="BH102" s="131" t="str">
        <f>IF(('[1]Drawer Front Profiles'!$D102-21.81252021)&gt;=0,"Look B,C,D,F &amp; G","No")</f>
        <v>No</v>
      </c>
      <c r="BI102" s="131" t="str">
        <f>IF(('[1]Drawer Front Profiles'!$D102-7.525)&gt;=0,"Look B,C,D,F &amp; G","No")</f>
        <v>No</v>
      </c>
    </row>
    <row r="103" spans="1:61" ht="16.5" thickBot="1" x14ac:dyDescent="0.3">
      <c r="A103" s="127" t="str">
        <f>IF('[1]Drawer Front Profiles'!$A103&lt;&gt;"",'[1]Drawer Front Profiles'!$A103,"")</f>
        <v>N/A</v>
      </c>
      <c r="B103" s="127" t="str">
        <f>IF('[1]Drawer Front Profiles'!$B103&lt;&gt;"",'[1]Drawer Front Profiles'!$B103,"")</f>
        <v>342-32RP</v>
      </c>
      <c r="C103" s="128" t="str">
        <f>IF(('[1]Drawer Front Profiles'!$D103-0)&gt;=0,"Look B,C,D,F &amp; G","No")</f>
        <v>Look B,C,D,F &amp; G</v>
      </c>
      <c r="D103" s="129" t="str">
        <f>IF(('[1]Drawer Front Profiles'!$D103-0)&gt;=0,"Look B,C,D,F &amp; G","No")</f>
        <v>Look B,C,D,F &amp; G</v>
      </c>
      <c r="E103" s="129" t="str">
        <f>IF(('[1]Drawer Front Profiles'!$D103-2.6439654)&gt;=0,"Look B,C,D,F &amp; G","No")</f>
        <v>No</v>
      </c>
      <c r="F103" s="129" t="str">
        <f>IF(('[1]Drawer Front Profiles'!$D103-6.5903696)&gt;=0,"Look B,C,D,F &amp; G","No")</f>
        <v>No</v>
      </c>
      <c r="G103" s="129" t="str">
        <f>IF(('[1]Drawer Front Profiles'!$D103-15.46250146)&gt;=0,"Look C,D &amp; G","No")</f>
        <v>No</v>
      </c>
      <c r="H103" s="129" t="str">
        <f>IF(('[1]Drawer Front Profiles'!$D103-9.34404481)&gt;=0,"Look B,C,D &amp; G","No")</f>
        <v>No</v>
      </c>
      <c r="I103" s="129" t="str">
        <f>IF(('[1]Drawer Front Profiles'!$D103-0)&gt;=0,"Look B,C,D,F &amp; G","No")</f>
        <v>Look B,C,D,F &amp; G</v>
      </c>
      <c r="J103" s="129" t="str">
        <f>IF(('[1]Drawer Front Profiles'!$D103-1.99442068)&gt;=0,"Look B,C,D,F &amp; G","No")</f>
        <v>No</v>
      </c>
      <c r="K103" s="129" t="str">
        <f>IF(('[1]Drawer Front Profiles'!$D103-15.75471398)&gt;=0,"Look C,D &amp; G","No")</f>
        <v>No</v>
      </c>
      <c r="L103" s="129" t="str">
        <f>IF(('[1]Drawer Front Profiles'!$D103-14.02090435)&gt;=0,"Look C,D &amp; G","No")</f>
        <v>No</v>
      </c>
      <c r="M103" s="129" t="str">
        <f>IF(('[1]Drawer Front Profiles'!$D103-18.41250064)&gt;=0,"Look C,D &amp; G","No")</f>
        <v>No</v>
      </c>
      <c r="N103" s="129" t="str">
        <f>IF(('[1]Drawer Front Profiles'!$D103-0)&gt;=0,"Look B,C,D &amp; G","No")</f>
        <v>Look B,C,D &amp; G</v>
      </c>
      <c r="O103" s="129" t="str">
        <f>IF(('[1]Drawer Front Profiles'!$D103-3.04396498)&gt;=0,"Look B,C,D &amp; G","No")</f>
        <v>No</v>
      </c>
      <c r="P103" s="129" t="str">
        <f>IF(('[1]Drawer Front Profiles'!$D103-18.64135815)&gt;=0,"Look C,D &amp; G","No")</f>
        <v>No</v>
      </c>
      <c r="Q103" s="129" t="str">
        <f>IF(('[1]Drawer Front Profiles'!$D103-16.84645805)&gt;=0,"Look C,D &amp; G","No")</f>
        <v>No</v>
      </c>
      <c r="R103" s="130" t="str">
        <f>IF(('[1]Drawer Front Profiles'!$D103-15.46250146)&gt;=0,"Look B,C,D &amp; G","No")</f>
        <v>No</v>
      </c>
      <c r="S103" s="129" t="str">
        <f>IF(('[1]Drawer Front Profiles'!$D103-27.94954481)&gt;=0,"Look C,D &amp; G","No")</f>
        <v>No</v>
      </c>
      <c r="T103" s="129" t="str">
        <f>IF(('[1]Drawer Front Profiles'!$D103-18.64404399)&gt;=0,"Look C,D &amp; G","No")</f>
        <v>No</v>
      </c>
      <c r="U103" s="130" t="str">
        <f>IF(('[1]Drawer Front Profiles'!$D103-0)&gt;=0,"Look B,C,D &amp; G","No")</f>
        <v>Look B,C,D &amp; G</v>
      </c>
      <c r="V103" s="130" t="str">
        <f>IF(('[1]Drawer Front Profiles'!$D103-8.58589172)&gt;=0,"Look B,C,D &amp; G","No")</f>
        <v>No</v>
      </c>
      <c r="W103" s="129" t="str">
        <f>IF(('[1]Drawer Front Profiles'!$D103-0)&gt;=0,"Look B,C,D,F &amp; G","No")</f>
        <v>Look B,C,D,F &amp; G</v>
      </c>
      <c r="X103" s="129" t="str">
        <f>IF(('[1]Drawer Front Profiles'!$D103-2.64403281)&gt;=0,"Look C,D &amp; G","No")</f>
        <v>No</v>
      </c>
      <c r="Y103" s="130" t="str">
        <f>IF(('[1]Drawer Front Profiles'!$D103-9.07032804)&gt;=0,"Look C,D &amp; G","No")</f>
        <v>No</v>
      </c>
      <c r="Z103" s="130" t="str">
        <f>IF(('[1]Drawer Front Profiles'!$D103-15.46250146)&gt;=0,"Look C,D &amp; G","No")</f>
        <v>No</v>
      </c>
      <c r="AA103" s="130" t="str">
        <f>IF(('[1]Drawer Front Profiles'!$D103-15.69403715)&gt;=0,"Look B,C,D &amp; G","No")</f>
        <v>No</v>
      </c>
      <c r="AB103" s="130" t="str">
        <f>IF(('[1]Drawer Front Profiles'!$D103-9.07032804)&gt;=0,"Look B,C,D,F &amp; G","No")</f>
        <v>No</v>
      </c>
      <c r="AC103" s="129" t="str">
        <f>IF(('[1]Drawer Front Profiles'!$D103-14.02090435)&gt;=0,"Look B,C,D &amp; G","No")</f>
        <v>No</v>
      </c>
      <c r="AD103" s="131" t="str">
        <f>IF(('[1]Drawer Front Profiles'!$D103-0)&gt;=0,"Look B,C,D,F &amp; G","No")</f>
        <v>Look B,C,D,F &amp; G</v>
      </c>
      <c r="AE103" s="129" t="str">
        <f>IF(('[1]Drawer Front Profiles'!$D103-6.35954126)&gt;=0,"Look B,C,D &amp; G","No")</f>
        <v>No</v>
      </c>
      <c r="AF103" s="131" t="str">
        <f>IF(('[1]Drawer Front Profiles'!$D103-19.68205639)&gt;=0,"Look B,C,D,F &amp; G","No")</f>
        <v>No</v>
      </c>
      <c r="AG103" s="131" t="str">
        <f>IF(('[1]Drawer Front Profiles'!$D103-15.69404481)&gt;=0,"Look B,C,D,F &amp; G","No")</f>
        <v>No</v>
      </c>
      <c r="AH103" s="131" t="str">
        <f>IF(('[1]Drawer Front Profiles'!$D103-0)&gt;=0,"Look B,C,D,F &amp; G","No")</f>
        <v>Look B,C,D,F &amp; G</v>
      </c>
      <c r="AI103" s="131" t="str">
        <f>IF(('[1]Drawer Front Profiles'!$D103-18.63750146)&gt;=0,"Look B,C,D,F &amp; G","No")</f>
        <v>No</v>
      </c>
      <c r="AJ103" s="131" t="str">
        <f>IF(('[1]Drawer Front Profiles'!$D103-7.75654335)&gt;=0,"Look B,C,D,F &amp; G","No")</f>
        <v>No</v>
      </c>
      <c r="AK103" s="131" t="str">
        <f>IF(('[1]Drawer Front Profiles'!$D103-12.2875)&gt;=0,"Look B,C,D,F &amp; G","No")</f>
        <v>No</v>
      </c>
      <c r="AL103" s="131" t="str">
        <f>IF(('[1]Drawer Front Profiles'!$D103-2.64403281)&gt;=0,"Look B,C,D,F &amp; G","No")</f>
        <v>No</v>
      </c>
      <c r="AM103" s="131" t="str">
        <f>IF(('[1]Drawer Front Profiles'!$D103-0)&gt;=0,"Look B,C,D,F &amp; G","No")</f>
        <v>Look B,C,D,F &amp; G</v>
      </c>
      <c r="AN103" s="131" t="str">
        <f>IF(('[1]Drawer Front Profiles'!$D103-0)&gt;=0,"Look B,C,D,F &amp; G","No")</f>
        <v>Look B,C,D,F &amp; G</v>
      </c>
      <c r="AO103" s="131" t="str">
        <f>IF(('[1]Drawer Front Profiles'!$D103-2.64403281)&gt;=0,"Look B,C,D,F &amp; G","No")</f>
        <v>No</v>
      </c>
      <c r="AP103" s="131" t="str">
        <f>IF(('[1]Drawer Front Profiles'!$D103-6.5903696)&gt;=0,"Look B,C,D,F &amp; G","No")</f>
        <v>No</v>
      </c>
      <c r="AQ103" s="131" t="str">
        <f>IF(('[1]Drawer Front Profiles'!$D103-0)&gt;=0,"Look B,C,D,F &amp; G","No")</f>
        <v>Look B,C,D,F &amp; G</v>
      </c>
      <c r="AR103" s="131" t="str">
        <f>IF(('[1]Drawer Front Profiles'!$D103-1.99442068)&gt;=0,"Look B,C,D,F &amp; G","No")</f>
        <v>No</v>
      </c>
      <c r="AS103" s="131" t="str">
        <f>IF(('[1]Drawer Front Profiles'!$D103-0)&gt;=0,"Look B,C,D,F &amp; G","No")</f>
        <v>Look B,C,D,F &amp; G</v>
      </c>
      <c r="AT103" s="131" t="str">
        <f>IF(('[1]Drawer Front Profiles'!$D103-9.07032804)&gt;=0,"Look B,C,D,F &amp; G","No")</f>
        <v>No</v>
      </c>
      <c r="AU103" s="131" t="str">
        <f>IF(('[1]Drawer Front Profiles'!$D103-0)&gt;=0,"Look B,C,D,F &amp; G","No")</f>
        <v>Look B,C,D,F &amp; G</v>
      </c>
      <c r="AV103" s="131" t="str">
        <f>IF(('[1]Drawer Front Profiles'!$D103-0)&gt;=0,"Look B,C,D,F &amp; G","No")</f>
        <v>Look B,C,D,F &amp; G</v>
      </c>
      <c r="AW103" s="131" t="str">
        <f>IF(('[1]Drawer Front Profiles'!$D103-18.86904481)&gt;=0,"Look B,C,D,F &amp; G","No")</f>
        <v>No</v>
      </c>
      <c r="AX103" s="131" t="str">
        <f>IF(('[1]Drawer Front Profiles'!$D103-7.75654335)&gt;=0,"Look B,C,D,F &amp; G","No")</f>
        <v>No</v>
      </c>
      <c r="AY103" s="131" t="str">
        <f>IF(('[1]Drawer Front Profiles'!$D103-17.28154481)&gt;=0,"Look B,C,D,F &amp; G","No")</f>
        <v>No</v>
      </c>
      <c r="AZ103" s="131" t="str">
        <f>IF(('[1]Drawer Front Profiles'!$D103-18.6375)&gt;=0,"Look B,C,D,F &amp; G","No")</f>
        <v>No</v>
      </c>
      <c r="BA103" s="131" t="str">
        <f>IF(('[1]Drawer Front Profiles'!$D103-9.34404)&gt;=0,"Look B,C,D,F &amp; G","No")</f>
        <v>No</v>
      </c>
      <c r="BB103" s="131" t="str">
        <f>IF(('[1]Drawer Front Profiles'!$D103-28.1625)&gt;=0,"Look B,C,D,F &amp; G","No")</f>
        <v>No</v>
      </c>
      <c r="BC103" s="131" t="str">
        <f>IF(('[1]Drawer Front Profiles'!$D103-0)&gt;=0,"Look B,C,D,F &amp; G","No")</f>
        <v>Look B,C,D,F &amp; G</v>
      </c>
      <c r="BD103" s="131" t="str">
        <f>IF(('[1]Drawer Front Profiles'!$D103-21.81250146)&gt;=0,"Look B,C,D,F &amp; G","No")</f>
        <v>No</v>
      </c>
      <c r="BE103" s="131" t="str">
        <f>IF(('[1]Drawer Front Profiles'!$D103-9.1352216)&gt;=0,"Look B,C,D,F &amp; G","No")</f>
        <v>No</v>
      </c>
      <c r="BF103" s="131" t="str">
        <f>IF(('[1]Drawer Front Profiles'!$D103-9.1352216)&gt;=0,"Look B,C,D,F &amp; G","No")</f>
        <v>No</v>
      </c>
      <c r="BG103" s="131" t="str">
        <f>IF(('[1]Drawer Front Profiles'!$D103-21.81250292)&gt;=0,"Look B,C,D,F &amp; G","No")</f>
        <v>No</v>
      </c>
      <c r="BH103" s="131" t="str">
        <f>IF(('[1]Drawer Front Profiles'!$D103-21.81252021)&gt;=0,"Look B,C,D,F &amp; G","No")</f>
        <v>No</v>
      </c>
      <c r="BI103" s="131" t="str">
        <f>IF(('[1]Drawer Front Profiles'!$D103-7.525)&gt;=0,"Look B,C,D,F &amp; G","No")</f>
        <v>No</v>
      </c>
    </row>
    <row r="104" spans="1:61" ht="16.5" thickBot="1" x14ac:dyDescent="0.3">
      <c r="A104" s="14" t="str">
        <f>IF('[1]Drawer Front Profiles'!$A104&lt;&gt;"",'[1]Drawer Front Profiles'!$A104,"")</f>
        <v>N/A</v>
      </c>
      <c r="B104" s="14" t="str">
        <f>IF('[1]Drawer Front Profiles'!$B104&lt;&gt;"",'[1]Drawer Front Profiles'!$B104,"")</f>
        <v>343-32RP</v>
      </c>
      <c r="C104" s="73" t="str">
        <f>IF(('[1]Drawer Front Profiles'!$D104-0)&gt;=0,"Look B,C,D,F &amp; G","No")</f>
        <v>Look B,C,D,F &amp; G</v>
      </c>
      <c r="D104" s="74" t="str">
        <f>IF(('[1]Drawer Front Profiles'!$D104-0)&gt;=0,"Look B,C,D,F &amp; G","No")</f>
        <v>Look B,C,D,F &amp; G</v>
      </c>
      <c r="E104" s="74" t="str">
        <f>IF(('[1]Drawer Front Profiles'!$D104-2.6439654)&gt;=0,"Look B,C,D,F &amp; G","No")</f>
        <v>No</v>
      </c>
      <c r="F104" s="74" t="str">
        <f>IF(('[1]Drawer Front Profiles'!$D104-6.5903696)&gt;=0,"Look B,C,D,F &amp; G","No")</f>
        <v>No</v>
      </c>
      <c r="G104" s="74" t="str">
        <f>IF(('[1]Drawer Front Profiles'!$D104-15.46250146)&gt;=0,"Look C,D &amp; G","No")</f>
        <v>No</v>
      </c>
      <c r="H104" s="74" t="str">
        <f>IF(('[1]Drawer Front Profiles'!$D104-9.34404481)&gt;=0,"Look B,C,D &amp; G","No")</f>
        <v>No</v>
      </c>
      <c r="I104" s="74" t="str">
        <f>IF(('[1]Drawer Front Profiles'!$D104-0)&gt;=0,"Look B,C,D,F &amp; G","No")</f>
        <v>Look B,C,D,F &amp; G</v>
      </c>
      <c r="J104" s="74" t="str">
        <f>IF(('[1]Drawer Front Profiles'!$D104-1.99442068)&gt;=0,"Look B,C,D,F &amp; G","No")</f>
        <v>No</v>
      </c>
      <c r="K104" s="74" t="str">
        <f>IF(('[1]Drawer Front Profiles'!$D104-15.75471398)&gt;=0,"Look C,D &amp; G","No")</f>
        <v>No</v>
      </c>
      <c r="L104" s="74" t="str">
        <f>IF(('[1]Drawer Front Profiles'!$D104-14.02090435)&gt;=0,"Look C,D &amp; G","No")</f>
        <v>No</v>
      </c>
      <c r="M104" s="74" t="str">
        <f>IF(('[1]Drawer Front Profiles'!$D104-18.41250064)&gt;=0,"Look C,D &amp; G","No")</f>
        <v>No</v>
      </c>
      <c r="N104" s="74" t="str">
        <f>IF(('[1]Drawer Front Profiles'!$D104-0)&gt;=0,"Look B,C,D &amp; G","No")</f>
        <v>Look B,C,D &amp; G</v>
      </c>
      <c r="O104" s="74" t="str">
        <f>IF(('[1]Drawer Front Profiles'!$D104-3.04396498)&gt;=0,"Look B,C,D &amp; G","No")</f>
        <v>No</v>
      </c>
      <c r="P104" s="74" t="str">
        <f>IF(('[1]Drawer Front Profiles'!$D104-18.64135815)&gt;=0,"Look C,D &amp; G","No")</f>
        <v>No</v>
      </c>
      <c r="Q104" s="74" t="str">
        <f>IF(('[1]Drawer Front Profiles'!$D104-16.84645805)&gt;=0,"Look C,D &amp; G","No")</f>
        <v>No</v>
      </c>
      <c r="R104" s="75" t="str">
        <f>IF(('[1]Drawer Front Profiles'!$D104-15.46250146)&gt;=0,"Look B,C,D &amp; G","No")</f>
        <v>No</v>
      </c>
      <c r="S104" s="74" t="str">
        <f>IF(('[1]Drawer Front Profiles'!$D104-27.94954481)&gt;=0,"Look C,D &amp; G","No")</f>
        <v>No</v>
      </c>
      <c r="T104" s="74" t="str">
        <f>IF(('[1]Drawer Front Profiles'!$D104-18.64404399)&gt;=0,"Look C,D &amp; G","No")</f>
        <v>No</v>
      </c>
      <c r="U104" s="75" t="str">
        <f>IF(('[1]Drawer Front Profiles'!$D104-0)&gt;=0,"Look B,C,D &amp; G","No")</f>
        <v>Look B,C,D &amp; G</v>
      </c>
      <c r="V104" s="75" t="str">
        <f>IF(('[1]Drawer Front Profiles'!$D104-8.58589172)&gt;=0,"Look B,C,D &amp; G","No")</f>
        <v>No</v>
      </c>
      <c r="W104" s="74" t="str">
        <f>IF(('[1]Drawer Front Profiles'!$D104-0)&gt;=0,"Look B,C,D,F &amp; G","No")</f>
        <v>Look B,C,D,F &amp; G</v>
      </c>
      <c r="X104" s="74" t="str">
        <f>IF(('[1]Drawer Front Profiles'!$D104-2.64403281)&gt;=0,"Look C,D &amp; G","No")</f>
        <v>No</v>
      </c>
      <c r="Y104" s="75" t="str">
        <f>IF(('[1]Drawer Front Profiles'!$D104-9.07032804)&gt;=0,"Look C,D &amp; G","No")</f>
        <v>No</v>
      </c>
      <c r="Z104" s="75" t="str">
        <f>IF(('[1]Drawer Front Profiles'!$D104-15.46250146)&gt;=0,"Look C,D &amp; G","No")</f>
        <v>No</v>
      </c>
      <c r="AA104" s="75" t="str">
        <f>IF(('[1]Drawer Front Profiles'!$D104-15.69403715)&gt;=0,"Look B,C,D &amp; G","No")</f>
        <v>No</v>
      </c>
      <c r="AB104" s="75" t="str">
        <f>IF(('[1]Drawer Front Profiles'!$D104-9.07032804)&gt;=0,"Look B,C,D,F &amp; G","No")</f>
        <v>No</v>
      </c>
      <c r="AC104" s="74" t="str">
        <f>IF(('[1]Drawer Front Profiles'!$D104-14.02090435)&gt;=0,"Look B,C,D &amp; G","No")</f>
        <v>No</v>
      </c>
      <c r="AD104" s="76" t="str">
        <f>IF(('[1]Drawer Front Profiles'!$D104-0)&gt;=0,"Look B,C,D,F &amp; G","No")</f>
        <v>Look B,C,D,F &amp; G</v>
      </c>
      <c r="AE104" s="74" t="str">
        <f>IF(('[1]Drawer Front Profiles'!$D104-6.35954126)&gt;=0,"Look B,C,D &amp; G","No")</f>
        <v>No</v>
      </c>
      <c r="AF104" s="76" t="str">
        <f>IF(('[1]Drawer Front Profiles'!$D104-19.68205639)&gt;=0,"Look B,C,D,F &amp; G","No")</f>
        <v>No</v>
      </c>
      <c r="AG104" s="76" t="str">
        <f>IF(('[1]Drawer Front Profiles'!$D104-15.69404481)&gt;=0,"Look B,C,D,F &amp; G","No")</f>
        <v>No</v>
      </c>
      <c r="AH104" s="76" t="str">
        <f>IF(('[1]Drawer Front Profiles'!$D104-0)&gt;=0,"Look B,C,D,F &amp; G","No")</f>
        <v>Look B,C,D,F &amp; G</v>
      </c>
      <c r="AI104" s="76" t="str">
        <f>IF(('[1]Drawer Front Profiles'!$D104-18.63750146)&gt;=0,"Look B,C,D,F &amp; G","No")</f>
        <v>No</v>
      </c>
      <c r="AJ104" s="76" t="str">
        <f>IF(('[1]Drawer Front Profiles'!$D104-7.75654335)&gt;=0,"Look B,C,D,F &amp; G","No")</f>
        <v>No</v>
      </c>
      <c r="AK104" s="76" t="str">
        <f>IF(('[1]Drawer Front Profiles'!$D104-12.2875)&gt;=0,"Look B,C,D,F &amp; G","No")</f>
        <v>No</v>
      </c>
      <c r="AL104" s="76" t="str">
        <f>IF(('[1]Drawer Front Profiles'!$D104-2.64403281)&gt;=0,"Look B,C,D,F &amp; G","No")</f>
        <v>No</v>
      </c>
      <c r="AM104" s="76" t="str">
        <f>IF(('[1]Drawer Front Profiles'!$D104-0)&gt;=0,"Look B,C,D,F &amp; G","No")</f>
        <v>Look B,C,D,F &amp; G</v>
      </c>
      <c r="AN104" s="76" t="str">
        <f>IF(('[1]Drawer Front Profiles'!$D104-0)&gt;=0,"Look B,C,D,F &amp; G","No")</f>
        <v>Look B,C,D,F &amp; G</v>
      </c>
      <c r="AO104" s="76" t="str">
        <f>IF(('[1]Drawer Front Profiles'!$D104-2.64403281)&gt;=0,"Look B,C,D,F &amp; G","No")</f>
        <v>No</v>
      </c>
      <c r="AP104" s="76" t="str">
        <f>IF(('[1]Drawer Front Profiles'!$D104-6.5903696)&gt;=0,"Look B,C,D,F &amp; G","No")</f>
        <v>No</v>
      </c>
      <c r="AQ104" s="76" t="str">
        <f>IF(('[1]Drawer Front Profiles'!$D104-0)&gt;=0,"Look B,C,D,F &amp; G","No")</f>
        <v>Look B,C,D,F &amp; G</v>
      </c>
      <c r="AR104" s="76" t="str">
        <f>IF(('[1]Drawer Front Profiles'!$D104-1.99442068)&gt;=0,"Look B,C,D,F &amp; G","No")</f>
        <v>No</v>
      </c>
      <c r="AS104" s="76" t="str">
        <f>IF(('[1]Drawer Front Profiles'!$D104-0)&gt;=0,"Look B,C,D,F &amp; G","No")</f>
        <v>Look B,C,D,F &amp; G</v>
      </c>
      <c r="AT104" s="76" t="str">
        <f>IF(('[1]Drawer Front Profiles'!$D104-9.07032804)&gt;=0,"Look B,C,D,F &amp; G","No")</f>
        <v>No</v>
      </c>
      <c r="AU104" s="76" t="str">
        <f>IF(('[1]Drawer Front Profiles'!$D104-0)&gt;=0,"Look B,C,D,F &amp; G","No")</f>
        <v>Look B,C,D,F &amp; G</v>
      </c>
      <c r="AV104" s="76" t="str">
        <f>IF(('[1]Drawer Front Profiles'!$D104-0)&gt;=0,"Look B,C,D,F &amp; G","No")</f>
        <v>Look B,C,D,F &amp; G</v>
      </c>
      <c r="AW104" s="76" t="str">
        <f>IF(('[1]Drawer Front Profiles'!$D104-18.86904481)&gt;=0,"Look B,C,D,F &amp; G","No")</f>
        <v>No</v>
      </c>
      <c r="AX104" s="76" t="str">
        <f>IF(('[1]Drawer Front Profiles'!$D104-7.75654335)&gt;=0,"Look B,C,D,F &amp; G","No")</f>
        <v>No</v>
      </c>
      <c r="AY104" s="76" t="str">
        <f>IF(('[1]Drawer Front Profiles'!$D104-17.28154481)&gt;=0,"Look B,C,D,F &amp; G","No")</f>
        <v>No</v>
      </c>
      <c r="AZ104" s="76" t="str">
        <f>IF(('[1]Drawer Front Profiles'!$D104-18.6375)&gt;=0,"Look B,C,D,F &amp; G","No")</f>
        <v>No</v>
      </c>
      <c r="BA104" s="76" t="str">
        <f>IF(('[1]Drawer Front Profiles'!$D104-9.34404)&gt;=0,"Look B,C,D,F &amp; G","No")</f>
        <v>No</v>
      </c>
      <c r="BB104" s="76" t="str">
        <f>IF(('[1]Drawer Front Profiles'!$D104-28.1625)&gt;=0,"Look B,C,D,F &amp; G","No")</f>
        <v>No</v>
      </c>
      <c r="BC104" s="76" t="str">
        <f>IF(('[1]Drawer Front Profiles'!$D104-0)&gt;=0,"Look B,C,D,F &amp; G","No")</f>
        <v>Look B,C,D,F &amp; G</v>
      </c>
      <c r="BD104" s="76" t="str">
        <f>IF(('[1]Drawer Front Profiles'!$D104-21.81250146)&gt;=0,"Look B,C,D,F &amp; G","No")</f>
        <v>No</v>
      </c>
      <c r="BE104" s="76" t="str">
        <f>IF(('[1]Drawer Front Profiles'!$D104-9.1352216)&gt;=0,"Look B,C,D,F &amp; G","No")</f>
        <v>No</v>
      </c>
      <c r="BF104" s="76" t="str">
        <f>IF(('[1]Drawer Front Profiles'!$D104-9.1352216)&gt;=0,"Look B,C,D,F &amp; G","No")</f>
        <v>No</v>
      </c>
      <c r="BG104" s="76" t="str">
        <f>IF(('[1]Drawer Front Profiles'!$D104-21.81250292)&gt;=0,"Look B,C,D,F &amp; G","No")</f>
        <v>No</v>
      </c>
      <c r="BH104" s="76" t="str">
        <f>IF(('[1]Drawer Front Profiles'!$D104-21.81252021)&gt;=0,"Look B,C,D,F &amp; G","No")</f>
        <v>No</v>
      </c>
      <c r="BI104" s="76" t="str">
        <f>IF(('[1]Drawer Front Profiles'!$D104-7.525)&gt;=0,"Look B,C,D,F &amp; G","No")</f>
        <v>No</v>
      </c>
    </row>
    <row r="105" spans="1:61" ht="16.5" thickBot="1" x14ac:dyDescent="0.3">
      <c r="A105" s="14" t="str">
        <f>IF('[1]Drawer Front Profiles'!$A105&lt;&gt;"",'[1]Drawer Front Profiles'!$A105,"")</f>
        <v>N/A</v>
      </c>
      <c r="B105" s="14" t="str">
        <f>IF('[1]Drawer Front Profiles'!$B105&lt;&gt;"",'[1]Drawer Front Profiles'!$B105,"")</f>
        <v>344-32RP</v>
      </c>
      <c r="C105" s="73" t="str">
        <f>IF(('[1]Drawer Front Profiles'!$D105-0)&gt;=0,"Look B,C,D,F &amp; G","No")</f>
        <v>Look B,C,D,F &amp; G</v>
      </c>
      <c r="D105" s="74" t="str">
        <f>IF(('[1]Drawer Front Profiles'!$D105-0)&gt;=0,"Look B,C,D,F &amp; G","No")</f>
        <v>Look B,C,D,F &amp; G</v>
      </c>
      <c r="E105" s="74" t="str">
        <f>IF(('[1]Drawer Front Profiles'!$D105-2.6439654)&gt;=0,"Look B,C,D,F &amp; G","No")</f>
        <v>No</v>
      </c>
      <c r="F105" s="74" t="str">
        <f>IF(('[1]Drawer Front Profiles'!$D105-6.5903696)&gt;=0,"Look B,C,D,F &amp; G","No")</f>
        <v>No</v>
      </c>
      <c r="G105" s="74" t="str">
        <f>IF(('[1]Drawer Front Profiles'!$D105-15.46250146)&gt;=0,"Look C,D &amp; G","No")</f>
        <v>No</v>
      </c>
      <c r="H105" s="74" t="str">
        <f>IF(('[1]Drawer Front Profiles'!$D105-9.34404481)&gt;=0,"Look B,C,D &amp; G","No")</f>
        <v>No</v>
      </c>
      <c r="I105" s="74" t="str">
        <f>IF(('[1]Drawer Front Profiles'!$D105-0)&gt;=0,"Look B,C,D,F &amp; G","No")</f>
        <v>Look B,C,D,F &amp; G</v>
      </c>
      <c r="J105" s="74" t="str">
        <f>IF(('[1]Drawer Front Profiles'!$D105-1.99442068)&gt;=0,"Look B,C,D,F &amp; G","No")</f>
        <v>No</v>
      </c>
      <c r="K105" s="74" t="str">
        <f>IF(('[1]Drawer Front Profiles'!$D105-15.75471398)&gt;=0,"Look C,D &amp; G","No")</f>
        <v>No</v>
      </c>
      <c r="L105" s="74" t="str">
        <f>IF(('[1]Drawer Front Profiles'!$D105-14.02090435)&gt;=0,"Look C,D &amp; G","No")</f>
        <v>No</v>
      </c>
      <c r="M105" s="74" t="str">
        <f>IF(('[1]Drawer Front Profiles'!$D105-18.41250064)&gt;=0,"Look C,D &amp; G","No")</f>
        <v>No</v>
      </c>
      <c r="N105" s="74" t="str">
        <f>IF(('[1]Drawer Front Profiles'!$D105-0)&gt;=0,"Look B,C,D &amp; G","No")</f>
        <v>Look B,C,D &amp; G</v>
      </c>
      <c r="O105" s="74" t="str">
        <f>IF(('[1]Drawer Front Profiles'!$D105-3.04396498)&gt;=0,"Look B,C,D &amp; G","No")</f>
        <v>No</v>
      </c>
      <c r="P105" s="74" t="str">
        <f>IF(('[1]Drawer Front Profiles'!$D105-18.64135815)&gt;=0,"Look C,D &amp; G","No")</f>
        <v>No</v>
      </c>
      <c r="Q105" s="74" t="str">
        <f>IF(('[1]Drawer Front Profiles'!$D105-16.84645805)&gt;=0,"Look C,D &amp; G","No")</f>
        <v>No</v>
      </c>
      <c r="R105" s="75" t="str">
        <f>IF(('[1]Drawer Front Profiles'!$D105-15.46250146)&gt;=0,"Look B,C,D &amp; G","No")</f>
        <v>No</v>
      </c>
      <c r="S105" s="74" t="str">
        <f>IF(('[1]Drawer Front Profiles'!$D105-27.94954481)&gt;=0,"Look C,D &amp; G","No")</f>
        <v>No</v>
      </c>
      <c r="T105" s="74" t="str">
        <f>IF(('[1]Drawer Front Profiles'!$D105-18.64404399)&gt;=0,"Look C,D &amp; G","No")</f>
        <v>No</v>
      </c>
      <c r="U105" s="75" t="str">
        <f>IF(('[1]Drawer Front Profiles'!$D105-0)&gt;=0,"Look B,C,D &amp; G","No")</f>
        <v>Look B,C,D &amp; G</v>
      </c>
      <c r="V105" s="75" t="str">
        <f>IF(('[1]Drawer Front Profiles'!$D105-8.58589172)&gt;=0,"Look B,C,D &amp; G","No")</f>
        <v>No</v>
      </c>
      <c r="W105" s="74" t="str">
        <f>IF(('[1]Drawer Front Profiles'!$D105-0)&gt;=0,"Look B,C,D,F &amp; G","No")</f>
        <v>Look B,C,D,F &amp; G</v>
      </c>
      <c r="X105" s="74" t="str">
        <f>IF(('[1]Drawer Front Profiles'!$D105-2.64403281)&gt;=0,"Look C,D &amp; G","No")</f>
        <v>No</v>
      </c>
      <c r="Y105" s="75" t="str">
        <f>IF(('[1]Drawer Front Profiles'!$D105-9.07032804)&gt;=0,"Look C,D &amp; G","No")</f>
        <v>No</v>
      </c>
      <c r="Z105" s="75" t="str">
        <f>IF(('[1]Drawer Front Profiles'!$D105-15.46250146)&gt;=0,"Look C,D &amp; G","No")</f>
        <v>No</v>
      </c>
      <c r="AA105" s="75" t="str">
        <f>IF(('[1]Drawer Front Profiles'!$D105-15.69403715)&gt;=0,"Look B,C,D &amp; G","No")</f>
        <v>No</v>
      </c>
      <c r="AB105" s="75" t="str">
        <f>IF(('[1]Drawer Front Profiles'!$D105-9.07032804)&gt;=0,"Look B,C,D,F &amp; G","No")</f>
        <v>No</v>
      </c>
      <c r="AC105" s="74" t="str">
        <f>IF(('[1]Drawer Front Profiles'!$D105-14.02090435)&gt;=0,"Look B,C,D &amp; G","No")</f>
        <v>No</v>
      </c>
      <c r="AD105" s="76" t="str">
        <f>IF(('[1]Drawer Front Profiles'!$D105-0)&gt;=0,"Look B,C,D,F &amp; G","No")</f>
        <v>Look B,C,D,F &amp; G</v>
      </c>
      <c r="AE105" s="74" t="str">
        <f>IF(('[1]Drawer Front Profiles'!$D105-6.35954126)&gt;=0,"Look B,C,D &amp; G","No")</f>
        <v>No</v>
      </c>
      <c r="AF105" s="76" t="str">
        <f>IF(('[1]Drawer Front Profiles'!$D105-19.68205639)&gt;=0,"Look B,C,D,F &amp; G","No")</f>
        <v>No</v>
      </c>
      <c r="AG105" s="76" t="str">
        <f>IF(('[1]Drawer Front Profiles'!$D105-15.69404481)&gt;=0,"Look B,C,D,F &amp; G","No")</f>
        <v>No</v>
      </c>
      <c r="AH105" s="76" t="str">
        <f>IF(('[1]Drawer Front Profiles'!$D105-0)&gt;=0,"Look B,C,D,F &amp; G","No")</f>
        <v>Look B,C,D,F &amp; G</v>
      </c>
      <c r="AI105" s="76" t="str">
        <f>IF(('[1]Drawer Front Profiles'!$D105-18.63750146)&gt;=0,"Look B,C,D,F &amp; G","No")</f>
        <v>No</v>
      </c>
      <c r="AJ105" s="76" t="str">
        <f>IF(('[1]Drawer Front Profiles'!$D105-7.75654335)&gt;=0,"Look B,C,D,F &amp; G","No")</f>
        <v>No</v>
      </c>
      <c r="AK105" s="76" t="str">
        <f>IF(('[1]Drawer Front Profiles'!$D105-12.2875)&gt;=0,"Look B,C,D,F &amp; G","No")</f>
        <v>No</v>
      </c>
      <c r="AL105" s="76" t="str">
        <f>IF(('[1]Drawer Front Profiles'!$D105-2.64403281)&gt;=0,"Look B,C,D,F &amp; G","No")</f>
        <v>No</v>
      </c>
      <c r="AM105" s="76" t="str">
        <f>IF(('[1]Drawer Front Profiles'!$D105-0)&gt;=0,"Look B,C,D,F &amp; G","No")</f>
        <v>Look B,C,D,F &amp; G</v>
      </c>
      <c r="AN105" s="76" t="str">
        <f>IF(('[1]Drawer Front Profiles'!$D105-0)&gt;=0,"Look B,C,D,F &amp; G","No")</f>
        <v>Look B,C,D,F &amp; G</v>
      </c>
      <c r="AO105" s="76" t="str">
        <f>IF(('[1]Drawer Front Profiles'!$D105-2.64403281)&gt;=0,"Look B,C,D,F &amp; G","No")</f>
        <v>No</v>
      </c>
      <c r="AP105" s="76" t="str">
        <f>IF(('[1]Drawer Front Profiles'!$D105-6.5903696)&gt;=0,"Look B,C,D,F &amp; G","No")</f>
        <v>No</v>
      </c>
      <c r="AQ105" s="76" t="str">
        <f>IF(('[1]Drawer Front Profiles'!$D105-0)&gt;=0,"Look B,C,D,F &amp; G","No")</f>
        <v>Look B,C,D,F &amp; G</v>
      </c>
      <c r="AR105" s="76" t="str">
        <f>IF(('[1]Drawer Front Profiles'!$D105-1.99442068)&gt;=0,"Look B,C,D,F &amp; G","No")</f>
        <v>No</v>
      </c>
      <c r="AS105" s="76" t="str">
        <f>IF(('[1]Drawer Front Profiles'!$D105-0)&gt;=0,"Look B,C,D,F &amp; G","No")</f>
        <v>Look B,C,D,F &amp; G</v>
      </c>
      <c r="AT105" s="76" t="str">
        <f>IF(('[1]Drawer Front Profiles'!$D105-9.07032804)&gt;=0,"Look B,C,D,F &amp; G","No")</f>
        <v>No</v>
      </c>
      <c r="AU105" s="76" t="str">
        <f>IF(('[1]Drawer Front Profiles'!$D105-0)&gt;=0,"Look B,C,D,F &amp; G","No")</f>
        <v>Look B,C,D,F &amp; G</v>
      </c>
      <c r="AV105" s="76" t="str">
        <f>IF(('[1]Drawer Front Profiles'!$D105-0)&gt;=0,"Look B,C,D,F &amp; G","No")</f>
        <v>Look B,C,D,F &amp; G</v>
      </c>
      <c r="AW105" s="76" t="str">
        <f>IF(('[1]Drawer Front Profiles'!$D105-18.86904481)&gt;=0,"Look B,C,D,F &amp; G","No")</f>
        <v>No</v>
      </c>
      <c r="AX105" s="76" t="str">
        <f>IF(('[1]Drawer Front Profiles'!$D105-7.75654335)&gt;=0,"Look B,C,D,F &amp; G","No")</f>
        <v>No</v>
      </c>
      <c r="AY105" s="76" t="str">
        <f>IF(('[1]Drawer Front Profiles'!$D105-17.28154481)&gt;=0,"Look B,C,D,F &amp; G","No")</f>
        <v>No</v>
      </c>
      <c r="AZ105" s="76" t="str">
        <f>IF(('[1]Drawer Front Profiles'!$D105-18.6375)&gt;=0,"Look B,C,D,F &amp; G","No")</f>
        <v>No</v>
      </c>
      <c r="BA105" s="76" t="str">
        <f>IF(('[1]Drawer Front Profiles'!$D105-9.34404)&gt;=0,"Look B,C,D,F &amp; G","No")</f>
        <v>No</v>
      </c>
      <c r="BB105" s="76" t="str">
        <f>IF(('[1]Drawer Front Profiles'!$D105-28.1625)&gt;=0,"Look B,C,D,F &amp; G","No")</f>
        <v>No</v>
      </c>
      <c r="BC105" s="76" t="str">
        <f>IF(('[1]Drawer Front Profiles'!$D105-0)&gt;=0,"Look B,C,D,F &amp; G","No")</f>
        <v>Look B,C,D,F &amp; G</v>
      </c>
      <c r="BD105" s="76" t="str">
        <f>IF(('[1]Drawer Front Profiles'!$D105-21.81250146)&gt;=0,"Look B,C,D,F &amp; G","No")</f>
        <v>No</v>
      </c>
      <c r="BE105" s="76" t="str">
        <f>IF(('[1]Drawer Front Profiles'!$D105-9.1352216)&gt;=0,"Look B,C,D,F &amp; G","No")</f>
        <v>No</v>
      </c>
      <c r="BF105" s="76" t="str">
        <f>IF(('[1]Drawer Front Profiles'!$D105-9.1352216)&gt;=0,"Look B,C,D,F &amp; G","No")</f>
        <v>No</v>
      </c>
      <c r="BG105" s="76" t="str">
        <f>IF(('[1]Drawer Front Profiles'!$D105-21.81250292)&gt;=0,"Look B,C,D,F &amp; G","No")</f>
        <v>No</v>
      </c>
      <c r="BH105" s="76" t="str">
        <f>IF(('[1]Drawer Front Profiles'!$D105-21.81252021)&gt;=0,"Look B,C,D,F &amp; G","No")</f>
        <v>No</v>
      </c>
      <c r="BI105" s="76" t="str">
        <f>IF(('[1]Drawer Front Profiles'!$D105-7.525)&gt;=0,"Look B,C,D,F &amp; G","No")</f>
        <v>No</v>
      </c>
    </row>
    <row r="106" spans="1:61" ht="16.5" thickBot="1" x14ac:dyDescent="0.3">
      <c r="A106" s="14" t="str">
        <f>IF('[1]Drawer Front Profiles'!$A106&lt;&gt;"",'[1]Drawer Front Profiles'!$A106,"")</f>
        <v>N/A</v>
      </c>
      <c r="B106" s="14" t="str">
        <f>IF('[1]Drawer Front Profiles'!$B106&lt;&gt;"",'[1]Drawer Front Profiles'!$B106,"")</f>
        <v>345-25RP</v>
      </c>
      <c r="C106" s="73" t="str">
        <f>IF(('[1]Drawer Front Profiles'!$D106-0)&gt;=0,"Look B,C,D,F &amp; G","No")</f>
        <v>Look B,C,D,F &amp; G</v>
      </c>
      <c r="D106" s="74" t="str">
        <f>IF(('[1]Drawer Front Profiles'!$D106-0)&gt;=0,"Look B,C,D,F &amp; G","No")</f>
        <v>Look B,C,D,F &amp; G</v>
      </c>
      <c r="E106" s="74" t="str">
        <f>IF(('[1]Drawer Front Profiles'!$D106-2.6439654)&gt;=0,"Look B,C,D,F &amp; G","No")</f>
        <v>Look B,C,D,F &amp; G</v>
      </c>
      <c r="F106" s="74" t="str">
        <f>IF(('[1]Drawer Front Profiles'!$D106-6.5903696)&gt;=0,"Look B,C,D,F &amp; G","No")</f>
        <v>No</v>
      </c>
      <c r="G106" s="74" t="str">
        <f>IF(('[1]Drawer Front Profiles'!$D106-15.46250146)&gt;=0,"Look C,D &amp; G","No")</f>
        <v>No</v>
      </c>
      <c r="H106" s="74" t="str">
        <f>IF(('[1]Drawer Front Profiles'!$D106-9.34404481)&gt;=0,"Look B,C,D &amp; G","No")</f>
        <v>No</v>
      </c>
      <c r="I106" s="74" t="str">
        <f>IF(('[1]Drawer Front Profiles'!$D106-0)&gt;=0,"Look B,C,D,F &amp; G","No")</f>
        <v>Look B,C,D,F &amp; G</v>
      </c>
      <c r="J106" s="74" t="str">
        <f>IF(('[1]Drawer Front Profiles'!$D106-1.99442068)&gt;=0,"Look B,C,D,F &amp; G","No")</f>
        <v>Look B,C,D,F &amp; G</v>
      </c>
      <c r="K106" s="74" t="str">
        <f>IF(('[1]Drawer Front Profiles'!$D106-15.75471398)&gt;=0,"Look C,D &amp; G","No")</f>
        <v>No</v>
      </c>
      <c r="L106" s="74" t="str">
        <f>IF(('[1]Drawer Front Profiles'!$D106-14.02090435)&gt;=0,"Look C,D &amp; G","No")</f>
        <v>No</v>
      </c>
      <c r="M106" s="74" t="str">
        <f>IF(('[1]Drawer Front Profiles'!$D106-18.41250064)&gt;=0,"Look C,D &amp; G","No")</f>
        <v>No</v>
      </c>
      <c r="N106" s="74" t="str">
        <f>IF(('[1]Drawer Front Profiles'!$D106-0)&gt;=0,"Look B,C,D &amp; G","No")</f>
        <v>Look B,C,D &amp; G</v>
      </c>
      <c r="O106" s="74" t="str">
        <f>IF(('[1]Drawer Front Profiles'!$D106-3.04396498)&gt;=0,"Look B,C,D &amp; G","No")</f>
        <v>Look B,C,D &amp; G</v>
      </c>
      <c r="P106" s="74" t="str">
        <f>IF(('[1]Drawer Front Profiles'!$D106-18.64135815)&gt;=0,"Look C,D &amp; G","No")</f>
        <v>No</v>
      </c>
      <c r="Q106" s="74" t="str">
        <f>IF(('[1]Drawer Front Profiles'!$D106-16.84645805)&gt;=0,"Look C,D &amp; G","No")</f>
        <v>No</v>
      </c>
      <c r="R106" s="75" t="str">
        <f>IF(('[1]Drawer Front Profiles'!$D106-15.46250146)&gt;=0,"Look B,C,D &amp; G","No")</f>
        <v>No</v>
      </c>
      <c r="S106" s="74" t="str">
        <f>IF(('[1]Drawer Front Profiles'!$D106-27.94954481)&gt;=0,"Look C,D &amp; G","No")</f>
        <v>No</v>
      </c>
      <c r="T106" s="74" t="str">
        <f>IF(('[1]Drawer Front Profiles'!$D106-18.64404399)&gt;=0,"Look C,D &amp; G","No")</f>
        <v>No</v>
      </c>
      <c r="U106" s="75" t="str">
        <f>IF(('[1]Drawer Front Profiles'!$D106-0)&gt;=0,"Look B,C,D &amp; G","No")</f>
        <v>Look B,C,D &amp; G</v>
      </c>
      <c r="V106" s="75" t="str">
        <f>IF(('[1]Drawer Front Profiles'!$D106-8.58589172)&gt;=0,"Look B,C,D &amp; G","No")</f>
        <v>No</v>
      </c>
      <c r="W106" s="74" t="str">
        <f>IF(('[1]Drawer Front Profiles'!$D106-0)&gt;=0,"Look B,C,D,F &amp; G","No")</f>
        <v>Look B,C,D,F &amp; G</v>
      </c>
      <c r="X106" s="74" t="str">
        <f>IF(('[1]Drawer Front Profiles'!$D106-2.64403281)&gt;=0,"Look C,D &amp; G","No")</f>
        <v>Look C,D &amp; G</v>
      </c>
      <c r="Y106" s="75" t="str">
        <f>IF(('[1]Drawer Front Profiles'!$D106-9.07032804)&gt;=0,"Look C,D &amp; G","No")</f>
        <v>No</v>
      </c>
      <c r="Z106" s="75" t="str">
        <f>IF(('[1]Drawer Front Profiles'!$D106-15.46250146)&gt;=0,"Look C,D &amp; G","No")</f>
        <v>No</v>
      </c>
      <c r="AA106" s="75" t="str">
        <f>IF(('[1]Drawer Front Profiles'!$D106-15.69403715)&gt;=0,"Look B,C,D &amp; G","No")</f>
        <v>No</v>
      </c>
      <c r="AB106" s="75" t="str">
        <f>IF(('[1]Drawer Front Profiles'!$D106-9.07032804)&gt;=0,"Look B,C,D,F &amp; G","No")</f>
        <v>No</v>
      </c>
      <c r="AC106" s="74" t="str">
        <f>IF(('[1]Drawer Front Profiles'!$D106-14.02090435)&gt;=0,"Look B,C,D &amp; G","No")</f>
        <v>No</v>
      </c>
      <c r="AD106" s="76" t="str">
        <f>IF(('[1]Drawer Front Profiles'!$D106-0)&gt;=0,"Look B,C,D,F &amp; G","No")</f>
        <v>Look B,C,D,F &amp; G</v>
      </c>
      <c r="AE106" s="74" t="str">
        <f>IF(('[1]Drawer Front Profiles'!$D106-6.35954126)&gt;=0,"Look B,C,D &amp; G","No")</f>
        <v>No</v>
      </c>
      <c r="AF106" s="76" t="str">
        <f>IF(('[1]Drawer Front Profiles'!$D106-19.68205639)&gt;=0,"Look B,C,D,F &amp; G","No")</f>
        <v>No</v>
      </c>
      <c r="AG106" s="76" t="str">
        <f>IF(('[1]Drawer Front Profiles'!$D106-15.69404481)&gt;=0,"Look B,C,D,F &amp; G","No")</f>
        <v>No</v>
      </c>
      <c r="AH106" s="76" t="str">
        <f>IF(('[1]Drawer Front Profiles'!$D106-0)&gt;=0,"Look B,C,D,F &amp; G","No")</f>
        <v>Look B,C,D,F &amp; G</v>
      </c>
      <c r="AI106" s="76" t="str">
        <f>IF(('[1]Drawer Front Profiles'!$D106-18.63750146)&gt;=0,"Look B,C,D,F &amp; G","No")</f>
        <v>No</v>
      </c>
      <c r="AJ106" s="76" t="str">
        <f>IF(('[1]Drawer Front Profiles'!$D106-7.75654335)&gt;=0,"Look B,C,D,F &amp; G","No")</f>
        <v>No</v>
      </c>
      <c r="AK106" s="76" t="str">
        <f>IF(('[1]Drawer Front Profiles'!$D106-12.2875)&gt;=0,"Look B,C,D,F &amp; G","No")</f>
        <v>No</v>
      </c>
      <c r="AL106" s="76" t="str">
        <f>IF(('[1]Drawer Front Profiles'!$D106-2.64403281)&gt;=0,"Look B,C,D,F &amp; G","No")</f>
        <v>Look B,C,D,F &amp; G</v>
      </c>
      <c r="AM106" s="76" t="str">
        <f>IF(('[1]Drawer Front Profiles'!$D106-0)&gt;=0,"Look B,C,D,F &amp; G","No")</f>
        <v>Look B,C,D,F &amp; G</v>
      </c>
      <c r="AN106" s="76" t="str">
        <f>IF(('[1]Drawer Front Profiles'!$D106-0)&gt;=0,"Look B,C,D,F &amp; G","No")</f>
        <v>Look B,C,D,F &amp; G</v>
      </c>
      <c r="AO106" s="76" t="str">
        <f>IF(('[1]Drawer Front Profiles'!$D106-2.64403281)&gt;=0,"Look B,C,D,F &amp; G","No")</f>
        <v>Look B,C,D,F &amp; G</v>
      </c>
      <c r="AP106" s="76" t="str">
        <f>IF(('[1]Drawer Front Profiles'!$D106-6.5903696)&gt;=0,"Look B,C,D,F &amp; G","No")</f>
        <v>No</v>
      </c>
      <c r="AQ106" s="76" t="str">
        <f>IF(('[1]Drawer Front Profiles'!$D106-0)&gt;=0,"Look B,C,D,F &amp; G","No")</f>
        <v>Look B,C,D,F &amp; G</v>
      </c>
      <c r="AR106" s="76" t="str">
        <f>IF(('[1]Drawer Front Profiles'!$D106-1.99442068)&gt;=0,"Look B,C,D,F &amp; G","No")</f>
        <v>Look B,C,D,F &amp; G</v>
      </c>
      <c r="AS106" s="76" t="str">
        <f>IF(('[1]Drawer Front Profiles'!$D106-0)&gt;=0,"Look B,C,D,F &amp; G","No")</f>
        <v>Look B,C,D,F &amp; G</v>
      </c>
      <c r="AT106" s="76" t="str">
        <f>IF(('[1]Drawer Front Profiles'!$D106-9.07032804)&gt;=0,"Look B,C,D,F &amp; G","No")</f>
        <v>No</v>
      </c>
      <c r="AU106" s="76" t="str">
        <f>IF(('[1]Drawer Front Profiles'!$D106-0)&gt;=0,"Look B,C,D,F &amp; G","No")</f>
        <v>Look B,C,D,F &amp; G</v>
      </c>
      <c r="AV106" s="76" t="str">
        <f>IF(('[1]Drawer Front Profiles'!$D106-0)&gt;=0,"Look B,C,D,F &amp; G","No")</f>
        <v>Look B,C,D,F &amp; G</v>
      </c>
      <c r="AW106" s="76" t="str">
        <f>IF(('[1]Drawer Front Profiles'!$D106-18.86904481)&gt;=0,"Look B,C,D,F &amp; G","No")</f>
        <v>No</v>
      </c>
      <c r="AX106" s="76" t="str">
        <f>IF(('[1]Drawer Front Profiles'!$D106-7.75654335)&gt;=0,"Look B,C,D,F &amp; G","No")</f>
        <v>No</v>
      </c>
      <c r="AY106" s="76" t="str">
        <f>IF(('[1]Drawer Front Profiles'!$D106-17.28154481)&gt;=0,"Look B,C,D,F &amp; G","No")</f>
        <v>No</v>
      </c>
      <c r="AZ106" s="76" t="str">
        <f>IF(('[1]Drawer Front Profiles'!$D106-18.6375)&gt;=0,"Look B,C,D,F &amp; G","No")</f>
        <v>No</v>
      </c>
      <c r="BA106" s="76" t="str">
        <f>IF(('[1]Drawer Front Profiles'!$D106-9.34404)&gt;=0,"Look B,C,D,F &amp; G","No")</f>
        <v>No</v>
      </c>
      <c r="BB106" s="76" t="str">
        <f>IF(('[1]Drawer Front Profiles'!$D106-28.1625)&gt;=0,"Look B,C,D,F &amp; G","No")</f>
        <v>No</v>
      </c>
      <c r="BC106" s="76" t="str">
        <f>IF(('[1]Drawer Front Profiles'!$D106-0)&gt;=0,"Look B,C,D,F &amp; G","No")</f>
        <v>Look B,C,D,F &amp; G</v>
      </c>
      <c r="BD106" s="76" t="str">
        <f>IF(('[1]Drawer Front Profiles'!$D106-21.81250146)&gt;=0,"Look B,C,D,F &amp; G","No")</f>
        <v>No</v>
      </c>
      <c r="BE106" s="76" t="str">
        <f>IF(('[1]Drawer Front Profiles'!$D106-9.1352216)&gt;=0,"Look B,C,D,F &amp; G","No")</f>
        <v>No</v>
      </c>
      <c r="BF106" s="76" t="str">
        <f>IF(('[1]Drawer Front Profiles'!$D106-9.1352216)&gt;=0,"Look B,C,D,F &amp; G","No")</f>
        <v>No</v>
      </c>
      <c r="BG106" s="76" t="str">
        <f>IF(('[1]Drawer Front Profiles'!$D106-21.81250292)&gt;=0,"Look B,C,D,F &amp; G","No")</f>
        <v>No</v>
      </c>
      <c r="BH106" s="76" t="str">
        <f>IF(('[1]Drawer Front Profiles'!$D106-21.81252021)&gt;=0,"Look B,C,D,F &amp; G","No")</f>
        <v>No</v>
      </c>
      <c r="BI106" s="76" t="str">
        <f>IF(('[1]Drawer Front Profiles'!$D106-7.525)&gt;=0,"Look B,C,D,F &amp; G","No")</f>
        <v>No</v>
      </c>
    </row>
    <row r="107" spans="1:61" ht="16.5" thickBot="1" x14ac:dyDescent="0.3">
      <c r="A107" s="127" t="str">
        <f>IF('[1]Drawer Front Profiles'!$A107&lt;&gt;"",'[1]Drawer Front Profiles'!$A107,"")</f>
        <v>N/A</v>
      </c>
      <c r="B107" s="127" t="str">
        <f>IF('[1]Drawer Front Profiles'!$B107&lt;&gt;"",'[1]Drawer Front Profiles'!$B107,"")</f>
        <v>345-32RP</v>
      </c>
      <c r="C107" s="128" t="str">
        <f>IF(('[1]Drawer Front Profiles'!$D107-0)&gt;=0,"Look B,C,D,F &amp; G","No")</f>
        <v>Look B,C,D,F &amp; G</v>
      </c>
      <c r="D107" s="129" t="str">
        <f>IF(('[1]Drawer Front Profiles'!$D107-0)&gt;=0,"Look B,C,D,F &amp; G","No")</f>
        <v>Look B,C,D,F &amp; G</v>
      </c>
      <c r="E107" s="129" t="str">
        <f>IF(('[1]Drawer Front Profiles'!$D107-2.6439654)&gt;=0,"Look B,C,D,F &amp; G","No")</f>
        <v>Look B,C,D,F &amp; G</v>
      </c>
      <c r="F107" s="129" t="str">
        <f>IF(('[1]Drawer Front Profiles'!$D107-6.5903696)&gt;=0,"Look B,C,D,F &amp; G","No")</f>
        <v>Look B,C,D,F &amp; G</v>
      </c>
      <c r="G107" s="129" t="str">
        <f>IF(('[1]Drawer Front Profiles'!$D107-15.46250146)&gt;=0,"Look C,D &amp; G","No")</f>
        <v>No</v>
      </c>
      <c r="H107" s="129" t="str">
        <f>IF(('[1]Drawer Front Profiles'!$D107-9.34404481)&gt;=0,"Look B,C,D &amp; G","No")</f>
        <v>Look B,C,D &amp; G</v>
      </c>
      <c r="I107" s="129" t="str">
        <f>IF(('[1]Drawer Front Profiles'!$D107-0)&gt;=0,"Look B,C,D,F &amp; G","No")</f>
        <v>Look B,C,D,F &amp; G</v>
      </c>
      <c r="J107" s="129" t="str">
        <f>IF(('[1]Drawer Front Profiles'!$D107-1.99442068)&gt;=0,"Look B,C,D,F &amp; G","No")</f>
        <v>Look B,C,D,F &amp; G</v>
      </c>
      <c r="K107" s="129" t="str">
        <f>IF(('[1]Drawer Front Profiles'!$D107-15.75471398)&gt;=0,"Look C,D &amp; G","No")</f>
        <v>No</v>
      </c>
      <c r="L107" s="129" t="str">
        <f>IF(('[1]Drawer Front Profiles'!$D107-14.02090435)&gt;=0,"Look C,D &amp; G","No")</f>
        <v>No</v>
      </c>
      <c r="M107" s="129" t="str">
        <f>IF(('[1]Drawer Front Profiles'!$D107-18.41250064)&gt;=0,"Look C,D &amp; G","No")</f>
        <v>No</v>
      </c>
      <c r="N107" s="129" t="str">
        <f>IF(('[1]Drawer Front Profiles'!$D107-0)&gt;=0,"Look B,C,D &amp; G","No")</f>
        <v>Look B,C,D &amp; G</v>
      </c>
      <c r="O107" s="129" t="str">
        <f>IF(('[1]Drawer Front Profiles'!$D107-3.04396498)&gt;=0,"Look B,C,D &amp; G","No")</f>
        <v>Look B,C,D &amp; G</v>
      </c>
      <c r="P107" s="129" t="str">
        <f>IF(('[1]Drawer Front Profiles'!$D107-18.64135815)&gt;=0,"Look C,D &amp; G","No")</f>
        <v>No</v>
      </c>
      <c r="Q107" s="129" t="str">
        <f>IF(('[1]Drawer Front Profiles'!$D107-16.84645805)&gt;=0,"Look C,D &amp; G","No")</f>
        <v>No</v>
      </c>
      <c r="R107" s="130" t="str">
        <f>IF(('[1]Drawer Front Profiles'!$D107-15.46250146)&gt;=0,"Look B,C,D &amp; G","No")</f>
        <v>No</v>
      </c>
      <c r="S107" s="129" t="str">
        <f>IF(('[1]Drawer Front Profiles'!$D107-27.94954481)&gt;=0,"Look C,D &amp; G","No")</f>
        <v>No</v>
      </c>
      <c r="T107" s="129" t="str">
        <f>IF(('[1]Drawer Front Profiles'!$D107-18.64404399)&gt;=0,"Look C,D &amp; G","No")</f>
        <v>No</v>
      </c>
      <c r="U107" s="130" t="str">
        <f>IF(('[1]Drawer Front Profiles'!$D107-0)&gt;=0,"Look B,C,D &amp; G","No")</f>
        <v>Look B,C,D &amp; G</v>
      </c>
      <c r="V107" s="130" t="str">
        <f>IF(('[1]Drawer Front Profiles'!$D107-8.58589172)&gt;=0,"Look B,C,D &amp; G","No")</f>
        <v>Look B,C,D &amp; G</v>
      </c>
      <c r="W107" s="129" t="str">
        <f>IF(('[1]Drawer Front Profiles'!$D107-0)&gt;=0,"Look B,C,D,F &amp; G","No")</f>
        <v>Look B,C,D,F &amp; G</v>
      </c>
      <c r="X107" s="129" t="str">
        <f>IF(('[1]Drawer Front Profiles'!$D107-2.64403281)&gt;=0,"Look C,D &amp; G","No")</f>
        <v>Look C,D &amp; G</v>
      </c>
      <c r="Y107" s="130" t="str">
        <f>IF(('[1]Drawer Front Profiles'!$D107-9.07032804)&gt;=0,"Look C,D &amp; G","No")</f>
        <v>Look C,D &amp; G</v>
      </c>
      <c r="Z107" s="130" t="str">
        <f>IF(('[1]Drawer Front Profiles'!$D107-15.46250146)&gt;=0,"Look C,D &amp; G","No")</f>
        <v>No</v>
      </c>
      <c r="AA107" s="130" t="str">
        <f>IF(('[1]Drawer Front Profiles'!$D107-15.69403715)&gt;=0,"Look B,C,D &amp; G","No")</f>
        <v>No</v>
      </c>
      <c r="AB107" s="130" t="str">
        <f>IF(('[1]Drawer Front Profiles'!$D107-9.07032804)&gt;=0,"Look B,C,D,F &amp; G","No")</f>
        <v>Look B,C,D,F &amp; G</v>
      </c>
      <c r="AC107" s="129" t="str">
        <f>IF(('[1]Drawer Front Profiles'!$D107-14.02090435)&gt;=0,"Look B,C,D &amp; G","No")</f>
        <v>No</v>
      </c>
      <c r="AD107" s="131" t="str">
        <f>IF(('[1]Drawer Front Profiles'!$D107-0)&gt;=0,"Look B,C,D,F &amp; G","No")</f>
        <v>Look B,C,D,F &amp; G</v>
      </c>
      <c r="AE107" s="129" t="str">
        <f>IF(('[1]Drawer Front Profiles'!$D107-6.35954126)&gt;=0,"Look B,C,D &amp; G","No")</f>
        <v>Look B,C,D &amp; G</v>
      </c>
      <c r="AF107" s="131" t="str">
        <f>IF(('[1]Drawer Front Profiles'!$D107-19.68205639)&gt;=0,"Look B,C,D,F &amp; G","No")</f>
        <v>No</v>
      </c>
      <c r="AG107" s="131" t="str">
        <f>IF(('[1]Drawer Front Profiles'!$D107-15.69404481)&gt;=0,"Look B,C,D,F &amp; G","No")</f>
        <v>No</v>
      </c>
      <c r="AH107" s="131" t="str">
        <f>IF(('[1]Drawer Front Profiles'!$D107-0)&gt;=0,"Look B,C,D,F &amp; G","No")</f>
        <v>Look B,C,D,F &amp; G</v>
      </c>
      <c r="AI107" s="131" t="str">
        <f>IF(('[1]Drawer Front Profiles'!$D107-18.63750146)&gt;=0,"Look B,C,D,F &amp; G","No")</f>
        <v>No</v>
      </c>
      <c r="AJ107" s="131" t="str">
        <f>IF(('[1]Drawer Front Profiles'!$D107-7.75654335)&gt;=0,"Look B,C,D,F &amp; G","No")</f>
        <v>Look B,C,D,F &amp; G</v>
      </c>
      <c r="AK107" s="131" t="str">
        <f>IF(('[1]Drawer Front Profiles'!$D107-12.2875)&gt;=0,"Look B,C,D,F &amp; G","No")</f>
        <v>No</v>
      </c>
      <c r="AL107" s="131" t="str">
        <f>IF(('[1]Drawer Front Profiles'!$D107-2.64403281)&gt;=0,"Look B,C,D,F &amp; G","No")</f>
        <v>Look B,C,D,F &amp; G</v>
      </c>
      <c r="AM107" s="131" t="str">
        <f>IF(('[1]Drawer Front Profiles'!$D107-0)&gt;=0,"Look B,C,D,F &amp; G","No")</f>
        <v>Look B,C,D,F &amp; G</v>
      </c>
      <c r="AN107" s="131" t="str">
        <f>IF(('[1]Drawer Front Profiles'!$D107-0)&gt;=0,"Look B,C,D,F &amp; G","No")</f>
        <v>Look B,C,D,F &amp; G</v>
      </c>
      <c r="AO107" s="131" t="str">
        <f>IF(('[1]Drawer Front Profiles'!$D107-2.64403281)&gt;=0,"Look B,C,D,F &amp; G","No")</f>
        <v>Look B,C,D,F &amp; G</v>
      </c>
      <c r="AP107" s="131" t="str">
        <f>IF(('[1]Drawer Front Profiles'!$D107-6.5903696)&gt;=0,"Look B,C,D,F &amp; G","No")</f>
        <v>Look B,C,D,F &amp; G</v>
      </c>
      <c r="AQ107" s="131" t="str">
        <f>IF(('[1]Drawer Front Profiles'!$D107-0)&gt;=0,"Look B,C,D,F &amp; G","No")</f>
        <v>Look B,C,D,F &amp; G</v>
      </c>
      <c r="AR107" s="131" t="str">
        <f>IF(('[1]Drawer Front Profiles'!$D107-1.99442068)&gt;=0,"Look B,C,D,F &amp; G","No")</f>
        <v>Look B,C,D,F &amp; G</v>
      </c>
      <c r="AS107" s="131" t="str">
        <f>IF(('[1]Drawer Front Profiles'!$D107-0)&gt;=0,"Look B,C,D,F &amp; G","No")</f>
        <v>Look B,C,D,F &amp; G</v>
      </c>
      <c r="AT107" s="131" t="str">
        <f>IF(('[1]Drawer Front Profiles'!$D107-9.07032804)&gt;=0,"Look B,C,D,F &amp; G","No")</f>
        <v>Look B,C,D,F &amp; G</v>
      </c>
      <c r="AU107" s="131" t="str">
        <f>IF(('[1]Drawer Front Profiles'!$D107-0)&gt;=0,"Look B,C,D,F &amp; G","No")</f>
        <v>Look B,C,D,F &amp; G</v>
      </c>
      <c r="AV107" s="131" t="str">
        <f>IF(('[1]Drawer Front Profiles'!$D107-0)&gt;=0,"Look B,C,D,F &amp; G","No")</f>
        <v>Look B,C,D,F &amp; G</v>
      </c>
      <c r="AW107" s="131" t="str">
        <f>IF(('[1]Drawer Front Profiles'!$D107-18.86904481)&gt;=0,"Look B,C,D,F &amp; G","No")</f>
        <v>No</v>
      </c>
      <c r="AX107" s="131" t="str">
        <f>IF(('[1]Drawer Front Profiles'!$D107-7.75654335)&gt;=0,"Look B,C,D,F &amp; G","No")</f>
        <v>Look B,C,D,F &amp; G</v>
      </c>
      <c r="AY107" s="131" t="str">
        <f>IF(('[1]Drawer Front Profiles'!$D107-17.28154481)&gt;=0,"Look B,C,D,F &amp; G","No")</f>
        <v>No</v>
      </c>
      <c r="AZ107" s="131" t="str">
        <f>IF(('[1]Drawer Front Profiles'!$D107-18.6375)&gt;=0,"Look B,C,D,F &amp; G","No")</f>
        <v>No</v>
      </c>
      <c r="BA107" s="131" t="str">
        <f>IF(('[1]Drawer Front Profiles'!$D107-9.34404)&gt;=0,"Look B,C,D,F &amp; G","No")</f>
        <v>Look B,C,D,F &amp; G</v>
      </c>
      <c r="BB107" s="131" t="str">
        <f>IF(('[1]Drawer Front Profiles'!$D107-28.1625)&gt;=0,"Look B,C,D,F &amp; G","No")</f>
        <v>No</v>
      </c>
      <c r="BC107" s="131" t="str">
        <f>IF(('[1]Drawer Front Profiles'!$D107-0)&gt;=0,"Look B,C,D,F &amp; G","No")</f>
        <v>Look B,C,D,F &amp; G</v>
      </c>
      <c r="BD107" s="131" t="str">
        <f>IF(('[1]Drawer Front Profiles'!$D107-21.81250146)&gt;=0,"Look B,C,D,F &amp; G","No")</f>
        <v>No</v>
      </c>
      <c r="BE107" s="131" t="str">
        <f>IF(('[1]Drawer Front Profiles'!$D107-9.1352216)&gt;=0,"Look B,C,D,F &amp; G","No")</f>
        <v>Look B,C,D,F &amp; G</v>
      </c>
      <c r="BF107" s="131" t="str">
        <f>IF(('[1]Drawer Front Profiles'!$D107-9.1352216)&gt;=0,"Look B,C,D,F &amp; G","No")</f>
        <v>Look B,C,D,F &amp; G</v>
      </c>
      <c r="BG107" s="131" t="str">
        <f>IF(('[1]Drawer Front Profiles'!$D107-21.81250292)&gt;=0,"Look B,C,D,F &amp; G","No")</f>
        <v>No</v>
      </c>
      <c r="BH107" s="131" t="str">
        <f>IF(('[1]Drawer Front Profiles'!$D107-21.81252021)&gt;=0,"Look B,C,D,F &amp; G","No")</f>
        <v>No</v>
      </c>
      <c r="BI107" s="131" t="str">
        <f>IF(('[1]Drawer Front Profiles'!$D107-7.525)&gt;=0,"Look B,C,D,F &amp; G","No")</f>
        <v>Look B,C,D,F &amp; G</v>
      </c>
    </row>
    <row r="108" spans="1:61" ht="16.5" thickBot="1" x14ac:dyDescent="0.3">
      <c r="A108" s="14" t="str">
        <f>IF('[1]Drawer Front Profiles'!$A108&lt;&gt;"",'[1]Drawer Front Profiles'!$A108,"")</f>
        <v>N/A</v>
      </c>
      <c r="B108" s="14" t="str">
        <f>IF('[1]Drawer Front Profiles'!$B108&lt;&gt;"",'[1]Drawer Front Profiles'!$B108,"")</f>
        <v>345-38RP</v>
      </c>
      <c r="C108" s="73" t="str">
        <f>IF(('[1]Drawer Front Profiles'!$D108-0)&gt;=0,"Look B,C,D,F &amp; G","No")</f>
        <v>Look B,C,D,F &amp; G</v>
      </c>
      <c r="D108" s="74" t="str">
        <f>IF(('[1]Drawer Front Profiles'!$D108-0)&gt;=0,"Look B,C,D,F &amp; G","No")</f>
        <v>Look B,C,D,F &amp; G</v>
      </c>
      <c r="E108" s="74" t="str">
        <f>IF(('[1]Drawer Front Profiles'!$D108-2.6439654)&gt;=0,"Look B,C,D,F &amp; G","No")</f>
        <v>Look B,C,D,F &amp; G</v>
      </c>
      <c r="F108" s="74" t="str">
        <f>IF(('[1]Drawer Front Profiles'!$D108-6.5903696)&gt;=0,"Look B,C,D,F &amp; G","No")</f>
        <v>Look B,C,D,F &amp; G</v>
      </c>
      <c r="G108" s="74" t="str">
        <f>IF(('[1]Drawer Front Profiles'!$D108-15.46250146)&gt;=0,"Look C,D &amp; G","No")</f>
        <v>Look C,D &amp; G</v>
      </c>
      <c r="H108" s="74" t="str">
        <f>IF(('[1]Drawer Front Profiles'!$D108-9.34404481)&gt;=0,"Look B,C,D &amp; G","No")</f>
        <v>Look B,C,D &amp; G</v>
      </c>
      <c r="I108" s="74" t="str">
        <f>IF(('[1]Drawer Front Profiles'!$D108-0)&gt;=0,"Look B,C,D,F &amp; G","No")</f>
        <v>Look B,C,D,F &amp; G</v>
      </c>
      <c r="J108" s="74" t="str">
        <f>IF(('[1]Drawer Front Profiles'!$D108-1.99442068)&gt;=0,"Look B,C,D,F &amp; G","No")</f>
        <v>Look B,C,D,F &amp; G</v>
      </c>
      <c r="K108" s="74" t="str">
        <f>IF(('[1]Drawer Front Profiles'!$D108-15.75471398)&gt;=0,"Look C,D &amp; G","No")</f>
        <v>Look C,D &amp; G</v>
      </c>
      <c r="L108" s="74" t="str">
        <f>IF(('[1]Drawer Front Profiles'!$D108-14.02090435)&gt;=0,"Look C,D &amp; G","No")</f>
        <v>Look C,D &amp; G</v>
      </c>
      <c r="M108" s="74" t="str">
        <f>IF(('[1]Drawer Front Profiles'!$D108-18.41250064)&gt;=0,"Look C,D &amp; G","No")</f>
        <v>No</v>
      </c>
      <c r="N108" s="74" t="str">
        <f>IF(('[1]Drawer Front Profiles'!$D108-0)&gt;=0,"Look B,C,D &amp; G","No")</f>
        <v>Look B,C,D &amp; G</v>
      </c>
      <c r="O108" s="74" t="str">
        <f>IF(('[1]Drawer Front Profiles'!$D108-3.04396498)&gt;=0,"Look B,C,D &amp; G","No")</f>
        <v>Look B,C,D &amp; G</v>
      </c>
      <c r="P108" s="74" t="str">
        <f>IF(('[1]Drawer Front Profiles'!$D108-18.64135815)&gt;=0,"Look C,D &amp; G","No")</f>
        <v>No</v>
      </c>
      <c r="Q108" s="74" t="str">
        <f>IF(('[1]Drawer Front Profiles'!$D108-16.84645805)&gt;=0,"Look C,D &amp; G","No")</f>
        <v>No</v>
      </c>
      <c r="R108" s="75" t="str">
        <f>IF(('[1]Drawer Front Profiles'!$D108-15.46250146)&gt;=0,"Look B,C,D &amp; G","No")</f>
        <v>Look B,C,D &amp; G</v>
      </c>
      <c r="S108" s="74" t="str">
        <f>IF(('[1]Drawer Front Profiles'!$D108-27.94954481)&gt;=0,"Look C,D &amp; G","No")</f>
        <v>No</v>
      </c>
      <c r="T108" s="74" t="str">
        <f>IF(('[1]Drawer Front Profiles'!$D108-18.64404399)&gt;=0,"Look C,D &amp; G","No")</f>
        <v>No</v>
      </c>
      <c r="U108" s="75" t="str">
        <f>IF(('[1]Drawer Front Profiles'!$D108-0)&gt;=0,"Look B,C,D &amp; G","No")</f>
        <v>Look B,C,D &amp; G</v>
      </c>
      <c r="V108" s="75" t="str">
        <f>IF(('[1]Drawer Front Profiles'!$D108-8.58589172)&gt;=0,"Look B,C,D &amp; G","No")</f>
        <v>Look B,C,D &amp; G</v>
      </c>
      <c r="W108" s="74" t="str">
        <f>IF(('[1]Drawer Front Profiles'!$D108-0)&gt;=0,"Look B,C,D,F &amp; G","No")</f>
        <v>Look B,C,D,F &amp; G</v>
      </c>
      <c r="X108" s="74" t="str">
        <f>IF(('[1]Drawer Front Profiles'!$D108-2.64403281)&gt;=0,"Look C,D &amp; G","No")</f>
        <v>Look C,D &amp; G</v>
      </c>
      <c r="Y108" s="75" t="str">
        <f>IF(('[1]Drawer Front Profiles'!$D108-9.07032804)&gt;=0,"Look C,D &amp; G","No")</f>
        <v>Look C,D &amp; G</v>
      </c>
      <c r="Z108" s="75" t="str">
        <f>IF(('[1]Drawer Front Profiles'!$D108-15.46250146)&gt;=0,"Look C,D &amp; G","No")</f>
        <v>Look C,D &amp; G</v>
      </c>
      <c r="AA108" s="75" t="str">
        <f>IF(('[1]Drawer Front Profiles'!$D108-15.69403715)&gt;=0,"Look B,C,D &amp; G","No")</f>
        <v>Look B,C,D &amp; G</v>
      </c>
      <c r="AB108" s="75" t="str">
        <f>IF(('[1]Drawer Front Profiles'!$D108-9.07032804)&gt;=0,"Look B,C,D,F &amp; G","No")</f>
        <v>Look B,C,D,F &amp; G</v>
      </c>
      <c r="AC108" s="74" t="str">
        <f>IF(('[1]Drawer Front Profiles'!$D108-14.02090435)&gt;=0,"Look B,C,D &amp; G","No")</f>
        <v>Look B,C,D &amp; G</v>
      </c>
      <c r="AD108" s="76" t="str">
        <f>IF(('[1]Drawer Front Profiles'!$D108-0)&gt;=0,"Look B,C,D,F &amp; G","No")</f>
        <v>Look B,C,D,F &amp; G</v>
      </c>
      <c r="AE108" s="74" t="str">
        <f>IF(('[1]Drawer Front Profiles'!$D108-6.35954126)&gt;=0,"Look B,C,D &amp; G","No")</f>
        <v>Look B,C,D &amp; G</v>
      </c>
      <c r="AF108" s="76" t="str">
        <f>IF(('[1]Drawer Front Profiles'!$D108-19.68205639)&gt;=0,"Look B,C,D,F &amp; G","No")</f>
        <v>No</v>
      </c>
      <c r="AG108" s="76" t="str">
        <f>IF(('[1]Drawer Front Profiles'!$D108-15.69404481)&gt;=0,"Look B,C,D,F &amp; G","No")</f>
        <v>Look B,C,D,F &amp; G</v>
      </c>
      <c r="AH108" s="76" t="str">
        <f>IF(('[1]Drawer Front Profiles'!$D108-0)&gt;=0,"Look B,C,D,F &amp; G","No")</f>
        <v>Look B,C,D,F &amp; G</v>
      </c>
      <c r="AI108" s="76" t="str">
        <f>IF(('[1]Drawer Front Profiles'!$D108-18.63750146)&gt;=0,"Look B,C,D,F &amp; G","No")</f>
        <v>No</v>
      </c>
      <c r="AJ108" s="76" t="str">
        <f>IF(('[1]Drawer Front Profiles'!$D108-7.75654335)&gt;=0,"Look B,C,D,F &amp; G","No")</f>
        <v>Look B,C,D,F &amp; G</v>
      </c>
      <c r="AK108" s="76" t="str">
        <f>IF(('[1]Drawer Front Profiles'!$D108-12.2875)&gt;=0,"Look B,C,D,F &amp; G","No")</f>
        <v>Look B,C,D,F &amp; G</v>
      </c>
      <c r="AL108" s="76" t="str">
        <f>IF(('[1]Drawer Front Profiles'!$D108-2.64403281)&gt;=0,"Look B,C,D,F &amp; G","No")</f>
        <v>Look B,C,D,F &amp; G</v>
      </c>
      <c r="AM108" s="76" t="str">
        <f>IF(('[1]Drawer Front Profiles'!$D108-0)&gt;=0,"Look B,C,D,F &amp; G","No")</f>
        <v>Look B,C,D,F &amp; G</v>
      </c>
      <c r="AN108" s="76" t="str">
        <f>IF(('[1]Drawer Front Profiles'!$D108-0)&gt;=0,"Look B,C,D,F &amp; G","No")</f>
        <v>Look B,C,D,F &amp; G</v>
      </c>
      <c r="AO108" s="76" t="str">
        <f>IF(('[1]Drawer Front Profiles'!$D108-2.64403281)&gt;=0,"Look B,C,D,F &amp; G","No")</f>
        <v>Look B,C,D,F &amp; G</v>
      </c>
      <c r="AP108" s="76" t="str">
        <f>IF(('[1]Drawer Front Profiles'!$D108-6.5903696)&gt;=0,"Look B,C,D,F &amp; G","No")</f>
        <v>Look B,C,D,F &amp; G</v>
      </c>
      <c r="AQ108" s="76" t="str">
        <f>IF(('[1]Drawer Front Profiles'!$D108-0)&gt;=0,"Look B,C,D,F &amp; G","No")</f>
        <v>Look B,C,D,F &amp; G</v>
      </c>
      <c r="AR108" s="76" t="str">
        <f>IF(('[1]Drawer Front Profiles'!$D108-1.99442068)&gt;=0,"Look B,C,D,F &amp; G","No")</f>
        <v>Look B,C,D,F &amp; G</v>
      </c>
      <c r="AS108" s="76" t="str">
        <f>IF(('[1]Drawer Front Profiles'!$D108-0)&gt;=0,"Look B,C,D,F &amp; G","No")</f>
        <v>Look B,C,D,F &amp; G</v>
      </c>
      <c r="AT108" s="76" t="str">
        <f>IF(('[1]Drawer Front Profiles'!$D108-9.07032804)&gt;=0,"Look B,C,D,F &amp; G","No")</f>
        <v>Look B,C,D,F &amp; G</v>
      </c>
      <c r="AU108" s="76" t="str">
        <f>IF(('[1]Drawer Front Profiles'!$D108-0)&gt;=0,"Look B,C,D,F &amp; G","No")</f>
        <v>Look B,C,D,F &amp; G</v>
      </c>
      <c r="AV108" s="76" t="str">
        <f>IF(('[1]Drawer Front Profiles'!$D108-0)&gt;=0,"Look B,C,D,F &amp; G","No")</f>
        <v>Look B,C,D,F &amp; G</v>
      </c>
      <c r="AW108" s="76" t="str">
        <f>IF(('[1]Drawer Front Profiles'!$D108-18.86904481)&gt;=0,"Look B,C,D,F &amp; G","No")</f>
        <v>No</v>
      </c>
      <c r="AX108" s="76" t="str">
        <f>IF(('[1]Drawer Front Profiles'!$D108-7.75654335)&gt;=0,"Look B,C,D,F &amp; G","No")</f>
        <v>Look B,C,D,F &amp; G</v>
      </c>
      <c r="AY108" s="76" t="str">
        <f>IF(('[1]Drawer Front Profiles'!$D108-17.28154481)&gt;=0,"Look B,C,D,F &amp; G","No")</f>
        <v>No</v>
      </c>
      <c r="AZ108" s="76" t="str">
        <f>IF(('[1]Drawer Front Profiles'!$D108-18.6375)&gt;=0,"Look B,C,D,F &amp; G","No")</f>
        <v>No</v>
      </c>
      <c r="BA108" s="76" t="str">
        <f>IF(('[1]Drawer Front Profiles'!$D108-9.34404)&gt;=0,"Look B,C,D,F &amp; G","No")</f>
        <v>Look B,C,D,F &amp; G</v>
      </c>
      <c r="BB108" s="76" t="str">
        <f>IF(('[1]Drawer Front Profiles'!$D108-28.1625)&gt;=0,"Look B,C,D,F &amp; G","No")</f>
        <v>No</v>
      </c>
      <c r="BC108" s="76" t="str">
        <f>IF(('[1]Drawer Front Profiles'!$D108-0)&gt;=0,"Look B,C,D,F &amp; G","No")</f>
        <v>Look B,C,D,F &amp; G</v>
      </c>
      <c r="BD108" s="76" t="str">
        <f>IF(('[1]Drawer Front Profiles'!$D108-21.81250146)&gt;=0,"Look B,C,D,F &amp; G","No")</f>
        <v>No</v>
      </c>
      <c r="BE108" s="76" t="str">
        <f>IF(('[1]Drawer Front Profiles'!$D108-9.1352216)&gt;=0,"Look B,C,D,F &amp; G","No")</f>
        <v>Look B,C,D,F &amp; G</v>
      </c>
      <c r="BF108" s="76" t="str">
        <f>IF(('[1]Drawer Front Profiles'!$D108-9.1352216)&gt;=0,"Look B,C,D,F &amp; G","No")</f>
        <v>Look B,C,D,F &amp; G</v>
      </c>
      <c r="BG108" s="76" t="str">
        <f>IF(('[1]Drawer Front Profiles'!$D108-21.81250292)&gt;=0,"Look B,C,D,F &amp; G","No")</f>
        <v>No</v>
      </c>
      <c r="BH108" s="76" t="str">
        <f>IF(('[1]Drawer Front Profiles'!$D108-21.81252021)&gt;=0,"Look B,C,D,F &amp; G","No")</f>
        <v>No</v>
      </c>
      <c r="BI108" s="76" t="str">
        <f>IF(('[1]Drawer Front Profiles'!$D108-7.525)&gt;=0,"Look B,C,D,F &amp; G","No")</f>
        <v>Look B,C,D,F &amp; G</v>
      </c>
    </row>
    <row r="109" spans="1:61" ht="16.5" thickBot="1" x14ac:dyDescent="0.3">
      <c r="A109" s="127" t="str">
        <f>IF('[1]Drawer Front Profiles'!$A109&lt;&gt;"",'[1]Drawer Front Profiles'!$A109,"")</f>
        <v>N/A</v>
      </c>
      <c r="B109" s="127" t="str">
        <f>IF('[1]Drawer Front Profiles'!$B109&lt;&gt;"",'[1]Drawer Front Profiles'!$B109,"")</f>
        <v>346-25RP</v>
      </c>
      <c r="C109" s="128" t="str">
        <f>IF(('[1]Drawer Front Profiles'!$D109-0)&gt;=0,"Look B,C,D,F &amp; G","No")</f>
        <v>Look B,C,D,F &amp; G</v>
      </c>
      <c r="D109" s="129" t="str">
        <f>IF(('[1]Drawer Front Profiles'!$D109-0)&gt;=0,"Look B,C,D,F &amp; G","No")</f>
        <v>Look B,C,D,F &amp; G</v>
      </c>
      <c r="E109" s="129" t="str">
        <f>IF(('[1]Drawer Front Profiles'!$D109-2.6439654)&gt;=0,"Look B,C,D,F &amp; G","No")</f>
        <v>No</v>
      </c>
      <c r="F109" s="129" t="str">
        <f>IF(('[1]Drawer Front Profiles'!$D109-6.5903696)&gt;=0,"Look B,C,D,F &amp; G","No")</f>
        <v>No</v>
      </c>
      <c r="G109" s="129" t="str">
        <f>IF(('[1]Drawer Front Profiles'!$D109-15.46250146)&gt;=0,"Look C,D &amp; G","No")</f>
        <v>No</v>
      </c>
      <c r="H109" s="129" t="str">
        <f>IF(('[1]Drawer Front Profiles'!$D109-9.34404481)&gt;=0,"Look B,C,D &amp; G","No")</f>
        <v>No</v>
      </c>
      <c r="I109" s="129" t="str">
        <f>IF(('[1]Drawer Front Profiles'!$D109-0)&gt;=0,"Look B,C,D,F &amp; G","No")</f>
        <v>Look B,C,D,F &amp; G</v>
      </c>
      <c r="J109" s="129" t="str">
        <f>IF(('[1]Drawer Front Profiles'!$D109-1.99442068)&gt;=0,"Look B,C,D,F &amp; G","No")</f>
        <v>No</v>
      </c>
      <c r="K109" s="129" t="str">
        <f>IF(('[1]Drawer Front Profiles'!$D109-15.75471398)&gt;=0,"Look C,D &amp; G","No")</f>
        <v>No</v>
      </c>
      <c r="L109" s="129" t="str">
        <f>IF(('[1]Drawer Front Profiles'!$D109-14.02090435)&gt;=0,"Look C,D &amp; G","No")</f>
        <v>No</v>
      </c>
      <c r="M109" s="129" t="str">
        <f>IF(('[1]Drawer Front Profiles'!$D109-18.41250064)&gt;=0,"Look C,D &amp; G","No")</f>
        <v>No</v>
      </c>
      <c r="N109" s="129" t="str">
        <f>IF(('[1]Drawer Front Profiles'!$D109-0)&gt;=0,"Look B,C,D &amp; G","No")</f>
        <v>Look B,C,D &amp; G</v>
      </c>
      <c r="O109" s="129" t="str">
        <f>IF(('[1]Drawer Front Profiles'!$D109-3.04396498)&gt;=0,"Look B,C,D &amp; G","No")</f>
        <v>No</v>
      </c>
      <c r="P109" s="129" t="str">
        <f>IF(('[1]Drawer Front Profiles'!$D109-18.64135815)&gt;=0,"Look C,D &amp; G","No")</f>
        <v>No</v>
      </c>
      <c r="Q109" s="129" t="str">
        <f>IF(('[1]Drawer Front Profiles'!$D109-16.84645805)&gt;=0,"Look C,D &amp; G","No")</f>
        <v>No</v>
      </c>
      <c r="R109" s="130" t="str">
        <f>IF(('[1]Drawer Front Profiles'!$D109-15.46250146)&gt;=0,"Look B,C,D &amp; G","No")</f>
        <v>No</v>
      </c>
      <c r="S109" s="129" t="str">
        <f>IF(('[1]Drawer Front Profiles'!$D109-27.94954481)&gt;=0,"Look C,D &amp; G","No")</f>
        <v>No</v>
      </c>
      <c r="T109" s="129" t="str">
        <f>IF(('[1]Drawer Front Profiles'!$D109-18.64404399)&gt;=0,"Look C,D &amp; G","No")</f>
        <v>No</v>
      </c>
      <c r="U109" s="130" t="str">
        <f>IF(('[1]Drawer Front Profiles'!$D109-0)&gt;=0,"Look B,C,D &amp; G","No")</f>
        <v>Look B,C,D &amp; G</v>
      </c>
      <c r="V109" s="130" t="str">
        <f>IF(('[1]Drawer Front Profiles'!$D109-8.58589172)&gt;=0,"Look B,C,D &amp; G","No")</f>
        <v>No</v>
      </c>
      <c r="W109" s="129" t="str">
        <f>IF(('[1]Drawer Front Profiles'!$D109-0)&gt;=0,"Look B,C,D,F &amp; G","No")</f>
        <v>Look B,C,D,F &amp; G</v>
      </c>
      <c r="X109" s="129" t="str">
        <f>IF(('[1]Drawer Front Profiles'!$D109-2.64403281)&gt;=0,"Look C,D &amp; G","No")</f>
        <v>No</v>
      </c>
      <c r="Y109" s="130" t="str">
        <f>IF(('[1]Drawer Front Profiles'!$D109-9.07032804)&gt;=0,"Look C,D &amp; G","No")</f>
        <v>No</v>
      </c>
      <c r="Z109" s="130" t="str">
        <f>IF(('[1]Drawer Front Profiles'!$D109-15.46250146)&gt;=0,"Look C,D &amp; G","No")</f>
        <v>No</v>
      </c>
      <c r="AA109" s="130" t="str">
        <f>IF(('[1]Drawer Front Profiles'!$D109-15.69403715)&gt;=0,"Look B,C,D &amp; G","No")</f>
        <v>No</v>
      </c>
      <c r="AB109" s="130" t="str">
        <f>IF(('[1]Drawer Front Profiles'!$D109-9.07032804)&gt;=0,"Look B,C,D,F &amp; G","No")</f>
        <v>No</v>
      </c>
      <c r="AC109" s="129" t="str">
        <f>IF(('[1]Drawer Front Profiles'!$D109-14.02090435)&gt;=0,"Look B,C,D &amp; G","No")</f>
        <v>No</v>
      </c>
      <c r="AD109" s="131" t="str">
        <f>IF(('[1]Drawer Front Profiles'!$D109-0)&gt;=0,"Look B,C,D,F &amp; G","No")</f>
        <v>Look B,C,D,F &amp; G</v>
      </c>
      <c r="AE109" s="129" t="str">
        <f>IF(('[1]Drawer Front Profiles'!$D109-6.35954126)&gt;=0,"Look B,C,D &amp; G","No")</f>
        <v>No</v>
      </c>
      <c r="AF109" s="131" t="str">
        <f>IF(('[1]Drawer Front Profiles'!$D109-19.68205639)&gt;=0,"Look B,C,D,F &amp; G","No")</f>
        <v>No</v>
      </c>
      <c r="AG109" s="131" t="str">
        <f>IF(('[1]Drawer Front Profiles'!$D109-15.69404481)&gt;=0,"Look B,C,D,F &amp; G","No")</f>
        <v>No</v>
      </c>
      <c r="AH109" s="131" t="str">
        <f>IF(('[1]Drawer Front Profiles'!$D109-0)&gt;=0,"Look B,C,D,F &amp; G","No")</f>
        <v>Look B,C,D,F &amp; G</v>
      </c>
      <c r="AI109" s="131" t="str">
        <f>IF(('[1]Drawer Front Profiles'!$D109-18.63750146)&gt;=0,"Look B,C,D,F &amp; G","No")</f>
        <v>No</v>
      </c>
      <c r="AJ109" s="131" t="str">
        <f>IF(('[1]Drawer Front Profiles'!$D109-7.75654335)&gt;=0,"Look B,C,D,F &amp; G","No")</f>
        <v>No</v>
      </c>
      <c r="AK109" s="131" t="str">
        <f>IF(('[1]Drawer Front Profiles'!$D109-12.2875)&gt;=0,"Look B,C,D,F &amp; G","No")</f>
        <v>No</v>
      </c>
      <c r="AL109" s="131" t="str">
        <f>IF(('[1]Drawer Front Profiles'!$D109-2.64403281)&gt;=0,"Look B,C,D,F &amp; G","No")</f>
        <v>No</v>
      </c>
      <c r="AM109" s="131" t="str">
        <f>IF(('[1]Drawer Front Profiles'!$D109-0)&gt;=0,"Look B,C,D,F &amp; G","No")</f>
        <v>Look B,C,D,F &amp; G</v>
      </c>
      <c r="AN109" s="131" t="str">
        <f>IF(('[1]Drawer Front Profiles'!$D109-0)&gt;=0,"Look B,C,D,F &amp; G","No")</f>
        <v>Look B,C,D,F &amp; G</v>
      </c>
      <c r="AO109" s="131" t="str">
        <f>IF(('[1]Drawer Front Profiles'!$D109-2.64403281)&gt;=0,"Look B,C,D,F &amp; G","No")</f>
        <v>No</v>
      </c>
      <c r="AP109" s="131" t="str">
        <f>IF(('[1]Drawer Front Profiles'!$D109-6.5903696)&gt;=0,"Look B,C,D,F &amp; G","No")</f>
        <v>No</v>
      </c>
      <c r="AQ109" s="131" t="str">
        <f>IF(('[1]Drawer Front Profiles'!$D109-0)&gt;=0,"Look B,C,D,F &amp; G","No")</f>
        <v>Look B,C,D,F &amp; G</v>
      </c>
      <c r="AR109" s="131" t="str">
        <f>IF(('[1]Drawer Front Profiles'!$D109-1.99442068)&gt;=0,"Look B,C,D,F &amp; G","No")</f>
        <v>No</v>
      </c>
      <c r="AS109" s="131" t="str">
        <f>IF(('[1]Drawer Front Profiles'!$D109-0)&gt;=0,"Look B,C,D,F &amp; G","No")</f>
        <v>Look B,C,D,F &amp; G</v>
      </c>
      <c r="AT109" s="131" t="str">
        <f>IF(('[1]Drawer Front Profiles'!$D109-9.07032804)&gt;=0,"Look B,C,D,F &amp; G","No")</f>
        <v>No</v>
      </c>
      <c r="AU109" s="131" t="str">
        <f>IF(('[1]Drawer Front Profiles'!$D109-0)&gt;=0,"Look B,C,D,F &amp; G","No")</f>
        <v>Look B,C,D,F &amp; G</v>
      </c>
      <c r="AV109" s="131" t="str">
        <f>IF(('[1]Drawer Front Profiles'!$D109-0)&gt;=0,"Look B,C,D,F &amp; G","No")</f>
        <v>Look B,C,D,F &amp; G</v>
      </c>
      <c r="AW109" s="131" t="str">
        <f>IF(('[1]Drawer Front Profiles'!$D109-18.86904481)&gt;=0,"Look B,C,D,F &amp; G","No")</f>
        <v>No</v>
      </c>
      <c r="AX109" s="131" t="str">
        <f>IF(('[1]Drawer Front Profiles'!$D109-7.75654335)&gt;=0,"Look B,C,D,F &amp; G","No")</f>
        <v>No</v>
      </c>
      <c r="AY109" s="131" t="str">
        <f>IF(('[1]Drawer Front Profiles'!$D109-17.28154481)&gt;=0,"Look B,C,D,F &amp; G","No")</f>
        <v>No</v>
      </c>
      <c r="AZ109" s="131" t="str">
        <f>IF(('[1]Drawer Front Profiles'!$D109-18.6375)&gt;=0,"Look B,C,D,F &amp; G","No")</f>
        <v>No</v>
      </c>
      <c r="BA109" s="131" t="str">
        <f>IF(('[1]Drawer Front Profiles'!$D109-9.34404)&gt;=0,"Look B,C,D,F &amp; G","No")</f>
        <v>No</v>
      </c>
      <c r="BB109" s="131" t="str">
        <f>IF(('[1]Drawer Front Profiles'!$D109-28.1625)&gt;=0,"Look B,C,D,F &amp; G","No")</f>
        <v>No</v>
      </c>
      <c r="BC109" s="131" t="str">
        <f>IF(('[1]Drawer Front Profiles'!$D109-0)&gt;=0,"Look B,C,D,F &amp; G","No")</f>
        <v>Look B,C,D,F &amp; G</v>
      </c>
      <c r="BD109" s="131" t="str">
        <f>IF(('[1]Drawer Front Profiles'!$D109-21.81250146)&gt;=0,"Look B,C,D,F &amp; G","No")</f>
        <v>No</v>
      </c>
      <c r="BE109" s="131" t="str">
        <f>IF(('[1]Drawer Front Profiles'!$D109-9.1352216)&gt;=0,"Look B,C,D,F &amp; G","No")</f>
        <v>No</v>
      </c>
      <c r="BF109" s="131" t="str">
        <f>IF(('[1]Drawer Front Profiles'!$D109-9.1352216)&gt;=0,"Look B,C,D,F &amp; G","No")</f>
        <v>No</v>
      </c>
      <c r="BG109" s="131" t="str">
        <f>IF(('[1]Drawer Front Profiles'!$D109-21.81250292)&gt;=0,"Look B,C,D,F &amp; G","No")</f>
        <v>No</v>
      </c>
      <c r="BH109" s="131" t="str">
        <f>IF(('[1]Drawer Front Profiles'!$D109-21.81252021)&gt;=0,"Look B,C,D,F &amp; G","No")</f>
        <v>No</v>
      </c>
      <c r="BI109" s="131" t="str">
        <f>IF(('[1]Drawer Front Profiles'!$D109-7.525)&gt;=0,"Look B,C,D,F &amp; G","No")</f>
        <v>No</v>
      </c>
    </row>
    <row r="110" spans="1:61" ht="16.5" thickBot="1" x14ac:dyDescent="0.3">
      <c r="A110" s="127" t="str">
        <f>IF('[1]Drawer Front Profiles'!$A110&lt;&gt;"",'[1]Drawer Front Profiles'!$A110,"")</f>
        <v>N/A</v>
      </c>
      <c r="B110" s="127" t="str">
        <f>IF('[1]Drawer Front Profiles'!$B110&lt;&gt;"",'[1]Drawer Front Profiles'!$B110,"")</f>
        <v>347-32RP</v>
      </c>
      <c r="C110" s="128" t="str">
        <f>IF(('[1]Drawer Front Profiles'!$D110-0)&gt;=0,"Look B,C,D,F &amp; G","No")</f>
        <v>Look B,C,D,F &amp; G</v>
      </c>
      <c r="D110" s="129" t="str">
        <f>IF(('[1]Drawer Front Profiles'!$D110-0)&gt;=0,"Look B,C,D,F &amp; G","No")</f>
        <v>Look B,C,D,F &amp; G</v>
      </c>
      <c r="E110" s="129" t="str">
        <f>IF(('[1]Drawer Front Profiles'!$D110-2.6439654)&gt;=0,"Look B,C,D,F &amp; G","No")</f>
        <v>No</v>
      </c>
      <c r="F110" s="129" t="str">
        <f>IF(('[1]Drawer Front Profiles'!$D110-6.5903696)&gt;=0,"Look B,C,D,F &amp; G","No")</f>
        <v>No</v>
      </c>
      <c r="G110" s="129" t="str">
        <f>IF(('[1]Drawer Front Profiles'!$D110-15.46250146)&gt;=0,"Look C,D &amp; G","No")</f>
        <v>No</v>
      </c>
      <c r="H110" s="129" t="str">
        <f>IF(('[1]Drawer Front Profiles'!$D110-9.34404481)&gt;=0,"Look B,C,D &amp; G","No")</f>
        <v>No</v>
      </c>
      <c r="I110" s="129" t="str">
        <f>IF(('[1]Drawer Front Profiles'!$D110-0)&gt;=0,"Look B,C,D,F &amp; G","No")</f>
        <v>Look B,C,D,F &amp; G</v>
      </c>
      <c r="J110" s="129" t="str">
        <f>IF(('[1]Drawer Front Profiles'!$D110-1.99442068)&gt;=0,"Look B,C,D,F &amp; G","No")</f>
        <v>No</v>
      </c>
      <c r="K110" s="129" t="str">
        <f>IF(('[1]Drawer Front Profiles'!$D110-15.75471398)&gt;=0,"Look C,D &amp; G","No")</f>
        <v>No</v>
      </c>
      <c r="L110" s="129" t="str">
        <f>IF(('[1]Drawer Front Profiles'!$D110-14.02090435)&gt;=0,"Look C,D &amp; G","No")</f>
        <v>No</v>
      </c>
      <c r="M110" s="129" t="str">
        <f>IF(('[1]Drawer Front Profiles'!$D110-18.41250064)&gt;=0,"Look C,D &amp; G","No")</f>
        <v>No</v>
      </c>
      <c r="N110" s="129" t="str">
        <f>IF(('[1]Drawer Front Profiles'!$D110-0)&gt;=0,"Look B,C,D &amp; G","No")</f>
        <v>Look B,C,D &amp; G</v>
      </c>
      <c r="O110" s="129" t="str">
        <f>IF(('[1]Drawer Front Profiles'!$D110-3.04396498)&gt;=0,"Look B,C,D &amp; G","No")</f>
        <v>No</v>
      </c>
      <c r="P110" s="129" t="str">
        <f>IF(('[1]Drawer Front Profiles'!$D110-18.64135815)&gt;=0,"Look C,D &amp; G","No")</f>
        <v>No</v>
      </c>
      <c r="Q110" s="129" t="str">
        <f>IF(('[1]Drawer Front Profiles'!$D110-16.84645805)&gt;=0,"Look C,D &amp; G","No")</f>
        <v>No</v>
      </c>
      <c r="R110" s="130" t="str">
        <f>IF(('[1]Drawer Front Profiles'!$D110-15.46250146)&gt;=0,"Look B,C,D &amp; G","No")</f>
        <v>No</v>
      </c>
      <c r="S110" s="129" t="str">
        <f>IF(('[1]Drawer Front Profiles'!$D110-27.94954481)&gt;=0,"Look C,D &amp; G","No")</f>
        <v>No</v>
      </c>
      <c r="T110" s="129" t="str">
        <f>IF(('[1]Drawer Front Profiles'!$D110-18.64404399)&gt;=0,"Look C,D &amp; G","No")</f>
        <v>No</v>
      </c>
      <c r="U110" s="130" t="str">
        <f>IF(('[1]Drawer Front Profiles'!$D110-0)&gt;=0,"Look B,C,D &amp; G","No")</f>
        <v>Look B,C,D &amp; G</v>
      </c>
      <c r="V110" s="130" t="str">
        <f>IF(('[1]Drawer Front Profiles'!$D110-8.58589172)&gt;=0,"Look B,C,D &amp; G","No")</f>
        <v>No</v>
      </c>
      <c r="W110" s="129" t="str">
        <f>IF(('[1]Drawer Front Profiles'!$D110-0)&gt;=0,"Look B,C,D,F &amp; G","No")</f>
        <v>Look B,C,D,F &amp; G</v>
      </c>
      <c r="X110" s="129" t="str">
        <f>IF(('[1]Drawer Front Profiles'!$D110-2.64403281)&gt;=0,"Look C,D &amp; G","No")</f>
        <v>No</v>
      </c>
      <c r="Y110" s="130" t="str">
        <f>IF(('[1]Drawer Front Profiles'!$D110-9.07032804)&gt;=0,"Look C,D &amp; G","No")</f>
        <v>No</v>
      </c>
      <c r="Z110" s="130" t="str">
        <f>IF(('[1]Drawer Front Profiles'!$D110-15.46250146)&gt;=0,"Look C,D &amp; G","No")</f>
        <v>No</v>
      </c>
      <c r="AA110" s="130" t="str">
        <f>IF(('[1]Drawer Front Profiles'!$D110-15.69403715)&gt;=0,"Look B,C,D &amp; G","No")</f>
        <v>No</v>
      </c>
      <c r="AB110" s="130" t="str">
        <f>IF(('[1]Drawer Front Profiles'!$D110-9.07032804)&gt;=0,"Look B,C,D,F &amp; G","No")</f>
        <v>No</v>
      </c>
      <c r="AC110" s="129" t="str">
        <f>IF(('[1]Drawer Front Profiles'!$D110-14.02090435)&gt;=0,"Look B,C,D &amp; G","No")</f>
        <v>No</v>
      </c>
      <c r="AD110" s="131" t="str">
        <f>IF(('[1]Drawer Front Profiles'!$D110-0)&gt;=0,"Look B,C,D,F &amp; G","No")</f>
        <v>Look B,C,D,F &amp; G</v>
      </c>
      <c r="AE110" s="129" t="str">
        <f>IF(('[1]Drawer Front Profiles'!$D110-6.35954126)&gt;=0,"Look B,C,D &amp; G","No")</f>
        <v>No</v>
      </c>
      <c r="AF110" s="131" t="str">
        <f>IF(('[1]Drawer Front Profiles'!$D110-19.68205639)&gt;=0,"Look B,C,D,F &amp; G","No")</f>
        <v>No</v>
      </c>
      <c r="AG110" s="131" t="str">
        <f>IF(('[1]Drawer Front Profiles'!$D110-15.69404481)&gt;=0,"Look B,C,D,F &amp; G","No")</f>
        <v>No</v>
      </c>
      <c r="AH110" s="131" t="str">
        <f>IF(('[1]Drawer Front Profiles'!$D110-0)&gt;=0,"Look B,C,D,F &amp; G","No")</f>
        <v>Look B,C,D,F &amp; G</v>
      </c>
      <c r="AI110" s="131" t="str">
        <f>IF(('[1]Drawer Front Profiles'!$D110-18.63750146)&gt;=0,"Look B,C,D,F &amp; G","No")</f>
        <v>No</v>
      </c>
      <c r="AJ110" s="131" t="str">
        <f>IF(('[1]Drawer Front Profiles'!$D110-7.75654335)&gt;=0,"Look B,C,D,F &amp; G","No")</f>
        <v>No</v>
      </c>
      <c r="AK110" s="131" t="str">
        <f>IF(('[1]Drawer Front Profiles'!$D110-12.2875)&gt;=0,"Look B,C,D,F &amp; G","No")</f>
        <v>No</v>
      </c>
      <c r="AL110" s="131" t="str">
        <f>IF(('[1]Drawer Front Profiles'!$D110-2.64403281)&gt;=0,"Look B,C,D,F &amp; G","No")</f>
        <v>No</v>
      </c>
      <c r="AM110" s="131" t="str">
        <f>IF(('[1]Drawer Front Profiles'!$D110-0)&gt;=0,"Look B,C,D,F &amp; G","No")</f>
        <v>Look B,C,D,F &amp; G</v>
      </c>
      <c r="AN110" s="131" t="str">
        <f>IF(('[1]Drawer Front Profiles'!$D110-0)&gt;=0,"Look B,C,D,F &amp; G","No")</f>
        <v>Look B,C,D,F &amp; G</v>
      </c>
      <c r="AO110" s="131" t="str">
        <f>IF(('[1]Drawer Front Profiles'!$D110-2.64403281)&gt;=0,"Look B,C,D,F &amp; G","No")</f>
        <v>No</v>
      </c>
      <c r="AP110" s="131" t="str">
        <f>IF(('[1]Drawer Front Profiles'!$D110-6.5903696)&gt;=0,"Look B,C,D,F &amp; G","No")</f>
        <v>No</v>
      </c>
      <c r="AQ110" s="131" t="str">
        <f>IF(('[1]Drawer Front Profiles'!$D110-0)&gt;=0,"Look B,C,D,F &amp; G","No")</f>
        <v>Look B,C,D,F &amp; G</v>
      </c>
      <c r="AR110" s="131" t="str">
        <f>IF(('[1]Drawer Front Profiles'!$D110-1.99442068)&gt;=0,"Look B,C,D,F &amp; G","No")</f>
        <v>No</v>
      </c>
      <c r="AS110" s="131" t="str">
        <f>IF(('[1]Drawer Front Profiles'!$D110-0)&gt;=0,"Look B,C,D,F &amp; G","No")</f>
        <v>Look B,C,D,F &amp; G</v>
      </c>
      <c r="AT110" s="131" t="str">
        <f>IF(('[1]Drawer Front Profiles'!$D110-9.07032804)&gt;=0,"Look B,C,D,F &amp; G","No")</f>
        <v>No</v>
      </c>
      <c r="AU110" s="131" t="str">
        <f>IF(('[1]Drawer Front Profiles'!$D110-0)&gt;=0,"Look B,C,D,F &amp; G","No")</f>
        <v>Look B,C,D,F &amp; G</v>
      </c>
      <c r="AV110" s="131" t="str">
        <f>IF(('[1]Drawer Front Profiles'!$D110-0)&gt;=0,"Look B,C,D,F &amp; G","No")</f>
        <v>Look B,C,D,F &amp; G</v>
      </c>
      <c r="AW110" s="131" t="str">
        <f>IF(('[1]Drawer Front Profiles'!$D110-18.86904481)&gt;=0,"Look B,C,D,F &amp; G","No")</f>
        <v>No</v>
      </c>
      <c r="AX110" s="131" t="str">
        <f>IF(('[1]Drawer Front Profiles'!$D110-7.75654335)&gt;=0,"Look B,C,D,F &amp; G","No")</f>
        <v>No</v>
      </c>
      <c r="AY110" s="131" t="str">
        <f>IF(('[1]Drawer Front Profiles'!$D110-17.28154481)&gt;=0,"Look B,C,D,F &amp; G","No")</f>
        <v>No</v>
      </c>
      <c r="AZ110" s="131" t="str">
        <f>IF(('[1]Drawer Front Profiles'!$D110-18.6375)&gt;=0,"Look B,C,D,F &amp; G","No")</f>
        <v>No</v>
      </c>
      <c r="BA110" s="131" t="str">
        <f>IF(('[1]Drawer Front Profiles'!$D110-9.34404)&gt;=0,"Look B,C,D,F &amp; G","No")</f>
        <v>No</v>
      </c>
      <c r="BB110" s="131" t="str">
        <f>IF(('[1]Drawer Front Profiles'!$D110-28.1625)&gt;=0,"Look B,C,D,F &amp; G","No")</f>
        <v>No</v>
      </c>
      <c r="BC110" s="131" t="str">
        <f>IF(('[1]Drawer Front Profiles'!$D110-0)&gt;=0,"Look B,C,D,F &amp; G","No")</f>
        <v>Look B,C,D,F &amp; G</v>
      </c>
      <c r="BD110" s="131" t="str">
        <f>IF(('[1]Drawer Front Profiles'!$D110-21.81250146)&gt;=0,"Look B,C,D,F &amp; G","No")</f>
        <v>No</v>
      </c>
      <c r="BE110" s="131" t="str">
        <f>IF(('[1]Drawer Front Profiles'!$D110-9.1352216)&gt;=0,"Look B,C,D,F &amp; G","No")</f>
        <v>No</v>
      </c>
      <c r="BF110" s="131" t="str">
        <f>IF(('[1]Drawer Front Profiles'!$D110-9.1352216)&gt;=0,"Look B,C,D,F &amp; G","No")</f>
        <v>No</v>
      </c>
      <c r="BG110" s="131" t="str">
        <f>IF(('[1]Drawer Front Profiles'!$D110-21.81250292)&gt;=0,"Look B,C,D,F &amp; G","No")</f>
        <v>No</v>
      </c>
      <c r="BH110" s="131" t="str">
        <f>IF(('[1]Drawer Front Profiles'!$D110-21.81252021)&gt;=0,"Look B,C,D,F &amp; G","No")</f>
        <v>No</v>
      </c>
      <c r="BI110" s="131" t="str">
        <f>IF(('[1]Drawer Front Profiles'!$D110-7.525)&gt;=0,"Look B,C,D,F &amp; G","No")</f>
        <v>No</v>
      </c>
    </row>
    <row r="111" spans="1:61" ht="16.5" thickBot="1" x14ac:dyDescent="0.3">
      <c r="A111" s="127" t="str">
        <f>IF('[1]Drawer Front Profiles'!$A111&lt;&gt;"",'[1]Drawer Front Profiles'!$A111,"")</f>
        <v>N/A</v>
      </c>
      <c r="B111" s="127" t="str">
        <f>IF('[1]Drawer Front Profiles'!$B111&lt;&gt;"",'[1]Drawer Front Profiles'!$B111,"")</f>
        <v>347-38RP</v>
      </c>
      <c r="C111" s="128" t="str">
        <f>IF(('[1]Drawer Front Profiles'!$D111-0)&gt;=0,"Look B,C,D,F &amp; G","No")</f>
        <v>Look B,C,D,F &amp; G</v>
      </c>
      <c r="D111" s="129" t="str">
        <f>IF(('[1]Drawer Front Profiles'!$D111-0)&gt;=0,"Look B,C,D,F &amp; G","No")</f>
        <v>Look B,C,D,F &amp; G</v>
      </c>
      <c r="E111" s="129" t="str">
        <f>IF(('[1]Drawer Front Profiles'!$D111-2.6439654)&gt;=0,"Look B,C,D,F &amp; G","No")</f>
        <v>No</v>
      </c>
      <c r="F111" s="129" t="str">
        <f>IF(('[1]Drawer Front Profiles'!$D111-6.5903696)&gt;=0,"Look B,C,D,F &amp; G","No")</f>
        <v>No</v>
      </c>
      <c r="G111" s="129" t="str">
        <f>IF(('[1]Drawer Front Profiles'!$D111-15.46250146)&gt;=0,"Look C,D &amp; G","No")</f>
        <v>No</v>
      </c>
      <c r="H111" s="129" t="str">
        <f>IF(('[1]Drawer Front Profiles'!$D111-9.34404481)&gt;=0,"Look B,C,D &amp; G","No")</f>
        <v>No</v>
      </c>
      <c r="I111" s="129" t="str">
        <f>IF(('[1]Drawer Front Profiles'!$D111-0)&gt;=0,"Look B,C,D,F &amp; G","No")</f>
        <v>Look B,C,D,F &amp; G</v>
      </c>
      <c r="J111" s="129" t="str">
        <f>IF(('[1]Drawer Front Profiles'!$D111-1.99442068)&gt;=0,"Look B,C,D,F &amp; G","No")</f>
        <v>No</v>
      </c>
      <c r="K111" s="129" t="str">
        <f>IF(('[1]Drawer Front Profiles'!$D111-15.75471398)&gt;=0,"Look C,D &amp; G","No")</f>
        <v>No</v>
      </c>
      <c r="L111" s="129" t="str">
        <f>IF(('[1]Drawer Front Profiles'!$D111-14.02090435)&gt;=0,"Look C,D &amp; G","No")</f>
        <v>No</v>
      </c>
      <c r="M111" s="129" t="str">
        <f>IF(('[1]Drawer Front Profiles'!$D111-18.41250064)&gt;=0,"Look C,D &amp; G","No")</f>
        <v>No</v>
      </c>
      <c r="N111" s="129" t="str">
        <f>IF(('[1]Drawer Front Profiles'!$D111-0)&gt;=0,"Look B,C,D &amp; G","No")</f>
        <v>Look B,C,D &amp; G</v>
      </c>
      <c r="O111" s="129" t="str">
        <f>IF(('[1]Drawer Front Profiles'!$D111-3.04396498)&gt;=0,"Look B,C,D &amp; G","No")</f>
        <v>No</v>
      </c>
      <c r="P111" s="129" t="str">
        <f>IF(('[1]Drawer Front Profiles'!$D111-18.64135815)&gt;=0,"Look C,D &amp; G","No")</f>
        <v>No</v>
      </c>
      <c r="Q111" s="129" t="str">
        <f>IF(('[1]Drawer Front Profiles'!$D111-16.84645805)&gt;=0,"Look C,D &amp; G","No")</f>
        <v>No</v>
      </c>
      <c r="R111" s="130" t="str">
        <f>IF(('[1]Drawer Front Profiles'!$D111-15.46250146)&gt;=0,"Look B,C,D &amp; G","No")</f>
        <v>No</v>
      </c>
      <c r="S111" s="129" t="str">
        <f>IF(('[1]Drawer Front Profiles'!$D111-27.94954481)&gt;=0,"Look C,D &amp; G","No")</f>
        <v>No</v>
      </c>
      <c r="T111" s="129" t="str">
        <f>IF(('[1]Drawer Front Profiles'!$D111-18.64404399)&gt;=0,"Look C,D &amp; G","No")</f>
        <v>No</v>
      </c>
      <c r="U111" s="130" t="str">
        <f>IF(('[1]Drawer Front Profiles'!$D111-0)&gt;=0,"Look B,C,D &amp; G","No")</f>
        <v>Look B,C,D &amp; G</v>
      </c>
      <c r="V111" s="130" t="str">
        <f>IF(('[1]Drawer Front Profiles'!$D111-8.58589172)&gt;=0,"Look B,C,D &amp; G","No")</f>
        <v>No</v>
      </c>
      <c r="W111" s="129" t="str">
        <f>IF(('[1]Drawer Front Profiles'!$D111-0)&gt;=0,"Look B,C,D,F &amp; G","No")</f>
        <v>Look B,C,D,F &amp; G</v>
      </c>
      <c r="X111" s="129" t="str">
        <f>IF(('[1]Drawer Front Profiles'!$D111-2.64403281)&gt;=0,"Look C,D &amp; G","No")</f>
        <v>No</v>
      </c>
      <c r="Y111" s="130" t="str">
        <f>IF(('[1]Drawer Front Profiles'!$D111-9.07032804)&gt;=0,"Look C,D &amp; G","No")</f>
        <v>No</v>
      </c>
      <c r="Z111" s="130" t="str">
        <f>IF(('[1]Drawer Front Profiles'!$D111-15.46250146)&gt;=0,"Look C,D &amp; G","No")</f>
        <v>No</v>
      </c>
      <c r="AA111" s="130" t="str">
        <f>IF(('[1]Drawer Front Profiles'!$D111-15.69403715)&gt;=0,"Look B,C,D &amp; G","No")</f>
        <v>No</v>
      </c>
      <c r="AB111" s="130" t="str">
        <f>IF(('[1]Drawer Front Profiles'!$D111-9.07032804)&gt;=0,"Look B,C,D,F &amp; G","No")</f>
        <v>No</v>
      </c>
      <c r="AC111" s="129" t="str">
        <f>IF(('[1]Drawer Front Profiles'!$D111-14.02090435)&gt;=0,"Look B,C,D &amp; G","No")</f>
        <v>No</v>
      </c>
      <c r="AD111" s="131" t="str">
        <f>IF(('[1]Drawer Front Profiles'!$D111-0)&gt;=0,"Look B,C,D,F &amp; G","No")</f>
        <v>Look B,C,D,F &amp; G</v>
      </c>
      <c r="AE111" s="129" t="str">
        <f>IF(('[1]Drawer Front Profiles'!$D111-6.35954126)&gt;=0,"Look B,C,D &amp; G","No")</f>
        <v>No</v>
      </c>
      <c r="AF111" s="131" t="str">
        <f>IF(('[1]Drawer Front Profiles'!$D111-19.68205639)&gt;=0,"Look B,C,D,F &amp; G","No")</f>
        <v>No</v>
      </c>
      <c r="AG111" s="131" t="str">
        <f>IF(('[1]Drawer Front Profiles'!$D111-15.69404481)&gt;=0,"Look B,C,D,F &amp; G","No")</f>
        <v>No</v>
      </c>
      <c r="AH111" s="131" t="str">
        <f>IF(('[1]Drawer Front Profiles'!$D111-0)&gt;=0,"Look B,C,D,F &amp; G","No")</f>
        <v>Look B,C,D,F &amp; G</v>
      </c>
      <c r="AI111" s="131" t="str">
        <f>IF(('[1]Drawer Front Profiles'!$D111-18.63750146)&gt;=0,"Look B,C,D,F &amp; G","No")</f>
        <v>No</v>
      </c>
      <c r="AJ111" s="131" t="str">
        <f>IF(('[1]Drawer Front Profiles'!$D111-7.75654335)&gt;=0,"Look B,C,D,F &amp; G","No")</f>
        <v>No</v>
      </c>
      <c r="AK111" s="131" t="str">
        <f>IF(('[1]Drawer Front Profiles'!$D111-12.2875)&gt;=0,"Look B,C,D,F &amp; G","No")</f>
        <v>No</v>
      </c>
      <c r="AL111" s="131" t="str">
        <f>IF(('[1]Drawer Front Profiles'!$D111-2.64403281)&gt;=0,"Look B,C,D,F &amp; G","No")</f>
        <v>No</v>
      </c>
      <c r="AM111" s="131" t="str">
        <f>IF(('[1]Drawer Front Profiles'!$D111-0)&gt;=0,"Look B,C,D,F &amp; G","No")</f>
        <v>Look B,C,D,F &amp; G</v>
      </c>
      <c r="AN111" s="131" t="str">
        <f>IF(('[1]Drawer Front Profiles'!$D111-0)&gt;=0,"Look B,C,D,F &amp; G","No")</f>
        <v>Look B,C,D,F &amp; G</v>
      </c>
      <c r="AO111" s="131" t="str">
        <f>IF(('[1]Drawer Front Profiles'!$D111-2.64403281)&gt;=0,"Look B,C,D,F &amp; G","No")</f>
        <v>No</v>
      </c>
      <c r="AP111" s="131" t="str">
        <f>IF(('[1]Drawer Front Profiles'!$D111-6.5903696)&gt;=0,"Look B,C,D,F &amp; G","No")</f>
        <v>No</v>
      </c>
      <c r="AQ111" s="131" t="str">
        <f>IF(('[1]Drawer Front Profiles'!$D111-0)&gt;=0,"Look B,C,D,F &amp; G","No")</f>
        <v>Look B,C,D,F &amp; G</v>
      </c>
      <c r="AR111" s="131" t="str">
        <f>IF(('[1]Drawer Front Profiles'!$D111-1.99442068)&gt;=0,"Look B,C,D,F &amp; G","No")</f>
        <v>No</v>
      </c>
      <c r="AS111" s="131" t="str">
        <f>IF(('[1]Drawer Front Profiles'!$D111-0)&gt;=0,"Look B,C,D,F &amp; G","No")</f>
        <v>Look B,C,D,F &amp; G</v>
      </c>
      <c r="AT111" s="131" t="str">
        <f>IF(('[1]Drawer Front Profiles'!$D111-9.07032804)&gt;=0,"Look B,C,D,F &amp; G","No")</f>
        <v>No</v>
      </c>
      <c r="AU111" s="131" t="str">
        <f>IF(('[1]Drawer Front Profiles'!$D111-0)&gt;=0,"Look B,C,D,F &amp; G","No")</f>
        <v>Look B,C,D,F &amp; G</v>
      </c>
      <c r="AV111" s="131" t="str">
        <f>IF(('[1]Drawer Front Profiles'!$D111-0)&gt;=0,"Look B,C,D,F &amp; G","No")</f>
        <v>Look B,C,D,F &amp; G</v>
      </c>
      <c r="AW111" s="131" t="str">
        <f>IF(('[1]Drawer Front Profiles'!$D111-18.86904481)&gt;=0,"Look B,C,D,F &amp; G","No")</f>
        <v>No</v>
      </c>
      <c r="AX111" s="131" t="str">
        <f>IF(('[1]Drawer Front Profiles'!$D111-7.75654335)&gt;=0,"Look B,C,D,F &amp; G","No")</f>
        <v>No</v>
      </c>
      <c r="AY111" s="131" t="str">
        <f>IF(('[1]Drawer Front Profiles'!$D111-17.28154481)&gt;=0,"Look B,C,D,F &amp; G","No")</f>
        <v>No</v>
      </c>
      <c r="AZ111" s="131" t="str">
        <f>IF(('[1]Drawer Front Profiles'!$D111-18.6375)&gt;=0,"Look B,C,D,F &amp; G","No")</f>
        <v>No</v>
      </c>
      <c r="BA111" s="131" t="str">
        <f>IF(('[1]Drawer Front Profiles'!$D111-9.34404)&gt;=0,"Look B,C,D,F &amp; G","No")</f>
        <v>No</v>
      </c>
      <c r="BB111" s="131" t="str">
        <f>IF(('[1]Drawer Front Profiles'!$D111-28.1625)&gt;=0,"Look B,C,D,F &amp; G","No")</f>
        <v>No</v>
      </c>
      <c r="BC111" s="131" t="str">
        <f>IF(('[1]Drawer Front Profiles'!$D111-0)&gt;=0,"Look B,C,D,F &amp; G","No")</f>
        <v>Look B,C,D,F &amp; G</v>
      </c>
      <c r="BD111" s="131" t="str">
        <f>IF(('[1]Drawer Front Profiles'!$D111-21.81250146)&gt;=0,"Look B,C,D,F &amp; G","No")</f>
        <v>No</v>
      </c>
      <c r="BE111" s="131" t="str">
        <f>IF(('[1]Drawer Front Profiles'!$D111-9.1352216)&gt;=0,"Look B,C,D,F &amp; G","No")</f>
        <v>No</v>
      </c>
      <c r="BF111" s="131" t="str">
        <f>IF(('[1]Drawer Front Profiles'!$D111-9.1352216)&gt;=0,"Look B,C,D,F &amp; G","No")</f>
        <v>No</v>
      </c>
      <c r="BG111" s="131" t="str">
        <f>IF(('[1]Drawer Front Profiles'!$D111-21.81250292)&gt;=0,"Look B,C,D,F &amp; G","No")</f>
        <v>No</v>
      </c>
      <c r="BH111" s="131" t="str">
        <f>IF(('[1]Drawer Front Profiles'!$D111-21.81252021)&gt;=0,"Look B,C,D,F &amp; G","No")</f>
        <v>No</v>
      </c>
      <c r="BI111" s="131" t="str">
        <f>IF(('[1]Drawer Front Profiles'!$D111-7.525)&gt;=0,"Look B,C,D,F &amp; G","No")</f>
        <v>No</v>
      </c>
    </row>
    <row r="112" spans="1:61" ht="16.5" thickBot="1" x14ac:dyDescent="0.3">
      <c r="A112" s="14" t="str">
        <f>IF('[1]Drawer Front Profiles'!$A112&lt;&gt;"",'[1]Drawer Front Profiles'!$A112,"")</f>
        <v>N/A</v>
      </c>
      <c r="B112" s="14" t="str">
        <f>IF('[1]Drawer Front Profiles'!$B112&lt;&gt;"",'[1]Drawer Front Profiles'!$B112,"")</f>
        <v>347-51RP</v>
      </c>
      <c r="C112" s="73" t="str">
        <f>IF(('[1]Drawer Front Profiles'!$D112-0)&gt;=0,"Look B,C,D,F &amp; G","No")</f>
        <v>Look B,C,D,F &amp; G</v>
      </c>
      <c r="D112" s="74" t="str">
        <f>IF(('[1]Drawer Front Profiles'!$D112-0)&gt;=0,"Look B,C,D,F &amp; G","No")</f>
        <v>Look B,C,D,F &amp; G</v>
      </c>
      <c r="E112" s="139" t="str">
        <f>IF(('[1]Drawer Front Profiles'!$D112-2.6439654)&gt;=0,"Look B,C,D,F &amp; G","No")</f>
        <v>No</v>
      </c>
      <c r="F112" s="74" t="str">
        <f>IF(('[1]Drawer Front Profiles'!$D112-6.5903696)&gt;=0,"Look B,C,D,F &amp; G","No")</f>
        <v>No</v>
      </c>
      <c r="G112" s="74" t="str">
        <f>IF(('[1]Drawer Front Profiles'!$D112-15.46250146)&gt;=0,"Look C,D &amp; G","No")</f>
        <v>No</v>
      </c>
      <c r="H112" s="74" t="str">
        <f>IF(('[1]Drawer Front Profiles'!$D112-9.34404481)&gt;=0,"Look B,C,D &amp; G","No")</f>
        <v>No</v>
      </c>
      <c r="I112" s="74" t="str">
        <f>IF(('[1]Drawer Front Profiles'!$D112-0)&gt;=0,"Look B,C,D,F &amp; G","No")</f>
        <v>Look B,C,D,F &amp; G</v>
      </c>
      <c r="J112" s="74" t="str">
        <f>IF(('[1]Drawer Front Profiles'!$D112-1.99442068)&gt;=0,"Look B,C,D,F &amp; G","No")</f>
        <v>No</v>
      </c>
      <c r="K112" s="74" t="str">
        <f>IF(('[1]Drawer Front Profiles'!$D112-15.75471398)&gt;=0,"Look C,D &amp; G","No")</f>
        <v>No</v>
      </c>
      <c r="L112" s="74" t="str">
        <f>IF(('[1]Drawer Front Profiles'!$D112-14.02090435)&gt;=0,"Look C,D &amp; G","No")</f>
        <v>No</v>
      </c>
      <c r="M112" s="74" t="str">
        <f>IF(('[1]Drawer Front Profiles'!$D112-18.41250064)&gt;=0,"Look C,D &amp; G","No")</f>
        <v>No</v>
      </c>
      <c r="N112" s="74" t="str">
        <f>IF(('[1]Drawer Front Profiles'!$D112-0)&gt;=0,"Look B,C,D &amp; G","No")</f>
        <v>Look B,C,D &amp; G</v>
      </c>
      <c r="O112" s="74" t="str">
        <f>IF(('[1]Drawer Front Profiles'!$D112-3.04396498)&gt;=0,"Look B,C,D &amp; G","No")</f>
        <v>No</v>
      </c>
      <c r="P112" s="74" t="str">
        <f>IF(('[1]Drawer Front Profiles'!$D112-18.64135815)&gt;=0,"Look C,D &amp; G","No")</f>
        <v>No</v>
      </c>
      <c r="Q112" s="74" t="str">
        <f>IF(('[1]Drawer Front Profiles'!$D112-16.84645805)&gt;=0,"Look C,D &amp; G","No")</f>
        <v>No</v>
      </c>
      <c r="R112" s="75" t="str">
        <f>IF(('[1]Drawer Front Profiles'!$D112-15.46250146)&gt;=0,"Look B,C,D &amp; G","No")</f>
        <v>No</v>
      </c>
      <c r="S112" s="74" t="str">
        <f>IF(('[1]Drawer Front Profiles'!$D112-27.94954481)&gt;=0,"Look C,D &amp; G","No")</f>
        <v>No</v>
      </c>
      <c r="T112" s="74" t="str">
        <f>IF(('[1]Drawer Front Profiles'!$D112-18.64404399)&gt;=0,"Look C,D &amp; G","No")</f>
        <v>No</v>
      </c>
      <c r="U112" s="75" t="str">
        <f>IF(('[1]Drawer Front Profiles'!$D112-0)&gt;=0,"Look B,C,D &amp; G","No")</f>
        <v>Look B,C,D &amp; G</v>
      </c>
      <c r="V112" s="75" t="str">
        <f>IF(('[1]Drawer Front Profiles'!$D112-8.58589172)&gt;=0,"Look B,C,D &amp; G","No")</f>
        <v>No</v>
      </c>
      <c r="W112" s="74" t="str">
        <f>IF(('[1]Drawer Front Profiles'!$D112-0)&gt;=0,"Look B,C,D,F &amp; G","No")</f>
        <v>Look B,C,D,F &amp; G</v>
      </c>
      <c r="X112" s="74" t="str">
        <f>IF(('[1]Drawer Front Profiles'!$D112-2.64403281)&gt;=0,"Look C,D &amp; G","No")</f>
        <v>No</v>
      </c>
      <c r="Y112" s="75" t="str">
        <f>IF(('[1]Drawer Front Profiles'!$D112-9.07032804)&gt;=0,"Look C,D &amp; G","No")</f>
        <v>No</v>
      </c>
      <c r="Z112" s="75" t="str">
        <f>IF(('[1]Drawer Front Profiles'!$D112-15.46250146)&gt;=0,"Look C,D &amp; G","No")</f>
        <v>No</v>
      </c>
      <c r="AA112" s="75" t="str">
        <f>IF(('[1]Drawer Front Profiles'!$D112-15.69403715)&gt;=0,"Look B,C,D &amp; G","No")</f>
        <v>No</v>
      </c>
      <c r="AB112" s="75" t="str">
        <f>IF(('[1]Drawer Front Profiles'!$D112-9.07032804)&gt;=0,"Look B,C,D,F &amp; G","No")</f>
        <v>No</v>
      </c>
      <c r="AC112" s="74" t="str">
        <f>IF(('[1]Drawer Front Profiles'!$D112-14.02090435)&gt;=0,"Look B,C,D &amp; G","No")</f>
        <v>No</v>
      </c>
      <c r="AD112" s="76" t="str">
        <f>IF(('[1]Drawer Front Profiles'!$D112-0)&gt;=0,"Look B,C,D,F &amp; G","No")</f>
        <v>Look B,C,D,F &amp; G</v>
      </c>
      <c r="AE112" s="74" t="str">
        <f>IF(('[1]Drawer Front Profiles'!$D112-6.35954126)&gt;=0,"Look B,C,D &amp; G","No")</f>
        <v>No</v>
      </c>
      <c r="AF112" s="76" t="str">
        <f>IF(('[1]Drawer Front Profiles'!$D112-19.68205639)&gt;=0,"Look B,C,D,F &amp; G","No")</f>
        <v>No</v>
      </c>
      <c r="AG112" s="76" t="str">
        <f>IF(('[1]Drawer Front Profiles'!$D112-15.69404481)&gt;=0,"Look B,C,D,F &amp; G","No")</f>
        <v>No</v>
      </c>
      <c r="AH112" s="76" t="str">
        <f>IF(('[1]Drawer Front Profiles'!$D112-0)&gt;=0,"Look B,C,D,F &amp; G","No")</f>
        <v>Look B,C,D,F &amp; G</v>
      </c>
      <c r="AI112" s="76" t="str">
        <f>IF(('[1]Drawer Front Profiles'!$D112-18.63750146)&gt;=0,"Look B,C,D,F &amp; G","No")</f>
        <v>No</v>
      </c>
      <c r="AJ112" s="76" t="str">
        <f>IF(('[1]Drawer Front Profiles'!$D112-7.75654335)&gt;=0,"Look B,C,D,F &amp; G","No")</f>
        <v>No</v>
      </c>
      <c r="AK112" s="76" t="str">
        <f>IF(('[1]Drawer Front Profiles'!$D112-12.2875)&gt;=0,"Look B,C,D,F &amp; G","No")</f>
        <v>No</v>
      </c>
      <c r="AL112" s="76" t="str">
        <f>IF(('[1]Drawer Front Profiles'!$D112-2.64403281)&gt;=0,"Look B,C,D,F &amp; G","No")</f>
        <v>No</v>
      </c>
      <c r="AM112" s="76" t="str">
        <f>IF(('[1]Drawer Front Profiles'!$D112-0)&gt;=0,"Look B,C,D,F &amp; G","No")</f>
        <v>Look B,C,D,F &amp; G</v>
      </c>
      <c r="AN112" s="76" t="str">
        <f>IF(('[1]Drawer Front Profiles'!$D112-0)&gt;=0,"Look B,C,D,F &amp; G","No")</f>
        <v>Look B,C,D,F &amp; G</v>
      </c>
      <c r="AO112" s="76" t="str">
        <f>IF(('[1]Drawer Front Profiles'!$D112-2.64403281)&gt;=0,"Look B,C,D,F &amp; G","No")</f>
        <v>No</v>
      </c>
      <c r="AP112" s="76" t="str">
        <f>IF(('[1]Drawer Front Profiles'!$D112-6.5903696)&gt;=0,"Look B,C,D,F &amp; G","No")</f>
        <v>No</v>
      </c>
      <c r="AQ112" s="76" t="str">
        <f>IF(('[1]Drawer Front Profiles'!$D112-0)&gt;=0,"Look B,C,D,F &amp; G","No")</f>
        <v>Look B,C,D,F &amp; G</v>
      </c>
      <c r="AR112" s="76" t="str">
        <f>IF(('[1]Drawer Front Profiles'!$D112-1.99442068)&gt;=0,"Look B,C,D,F &amp; G","No")</f>
        <v>No</v>
      </c>
      <c r="AS112" s="76" t="str">
        <f>IF(('[1]Drawer Front Profiles'!$D112-0)&gt;=0,"Look B,C,D,F &amp; G","No")</f>
        <v>Look B,C,D,F &amp; G</v>
      </c>
      <c r="AT112" s="76" t="str">
        <f>IF(('[1]Drawer Front Profiles'!$D112-9.07032804)&gt;=0,"Look B,C,D,F &amp; G","No")</f>
        <v>No</v>
      </c>
      <c r="AU112" s="76" t="str">
        <f>IF(('[1]Drawer Front Profiles'!$D112-0)&gt;=0,"Look B,C,D,F &amp; G","No")</f>
        <v>Look B,C,D,F &amp; G</v>
      </c>
      <c r="AV112" s="76" t="str">
        <f>IF(('[1]Drawer Front Profiles'!$D112-0)&gt;=0,"Look B,C,D,F &amp; G","No")</f>
        <v>Look B,C,D,F &amp; G</v>
      </c>
      <c r="AW112" s="76" t="str">
        <f>IF(('[1]Drawer Front Profiles'!$D112-18.86904481)&gt;=0,"Look B,C,D,F &amp; G","No")</f>
        <v>No</v>
      </c>
      <c r="AX112" s="76" t="str">
        <f>IF(('[1]Drawer Front Profiles'!$D112-7.75654335)&gt;=0,"Look B,C,D,F &amp; G","No")</f>
        <v>No</v>
      </c>
      <c r="AY112" s="76" t="str">
        <f>IF(('[1]Drawer Front Profiles'!$D112-17.28154481)&gt;=0,"Look B,C,D,F &amp; G","No")</f>
        <v>No</v>
      </c>
      <c r="AZ112" s="76" t="str">
        <f>IF(('[1]Drawer Front Profiles'!$D112-18.6375)&gt;=0,"Look B,C,D,F &amp; G","No")</f>
        <v>No</v>
      </c>
      <c r="BA112" s="76" t="str">
        <f>IF(('[1]Drawer Front Profiles'!$D112-9.34404)&gt;=0,"Look B,C,D,F &amp; G","No")</f>
        <v>No</v>
      </c>
      <c r="BB112" s="76" t="str">
        <f>IF(('[1]Drawer Front Profiles'!$D112-28.1625)&gt;=0,"Look B,C,D,F &amp; G","No")</f>
        <v>No</v>
      </c>
      <c r="BC112" s="76" t="str">
        <f>IF(('[1]Drawer Front Profiles'!$D112-0)&gt;=0,"Look B,C,D,F &amp; G","No")</f>
        <v>Look B,C,D,F &amp; G</v>
      </c>
      <c r="BD112" s="76" t="str">
        <f>IF(('[1]Drawer Front Profiles'!$D112-21.81250146)&gt;=0,"Look B,C,D,F &amp; G","No")</f>
        <v>No</v>
      </c>
      <c r="BE112" s="76" t="str">
        <f>IF(('[1]Drawer Front Profiles'!$D112-9.1352216)&gt;=0,"Look B,C,D,F &amp; G","No")</f>
        <v>No</v>
      </c>
      <c r="BF112" s="76" t="str">
        <f>IF(('[1]Drawer Front Profiles'!$D112-9.1352216)&gt;=0,"Look B,C,D,F &amp; G","No")</f>
        <v>No</v>
      </c>
      <c r="BG112" s="76" t="str">
        <f>IF(('[1]Drawer Front Profiles'!$D112-21.81250292)&gt;=0,"Look B,C,D,F &amp; G","No")</f>
        <v>No</v>
      </c>
      <c r="BH112" s="76" t="str">
        <f>IF(('[1]Drawer Front Profiles'!$D112-21.81252021)&gt;=0,"Look B,C,D,F &amp; G","No")</f>
        <v>No</v>
      </c>
      <c r="BI112" s="76" t="str">
        <f>IF(('[1]Drawer Front Profiles'!$D112-7.525)&gt;=0,"Look B,C,D,F &amp; G","No")</f>
        <v>No</v>
      </c>
    </row>
    <row r="113" spans="1:61" ht="16.5" thickBot="1" x14ac:dyDescent="0.3">
      <c r="A113" s="127" t="str">
        <f>IF('[1]Drawer Front Profiles'!$A113&lt;&gt;"",'[1]Drawer Front Profiles'!$A113,"")</f>
        <v>N/A</v>
      </c>
      <c r="B113" s="127" t="str">
        <f>IF('[1]Drawer Front Profiles'!$B113&lt;&gt;"",'[1]Drawer Front Profiles'!$B113,"")</f>
        <v>347-32RP</v>
      </c>
      <c r="C113" s="128" t="str">
        <f>IF(('[1]Drawer Front Profiles'!$D113-0)&gt;=0,"Look B,C,D,F &amp; G","No")</f>
        <v>Look B,C,D,F &amp; G</v>
      </c>
      <c r="D113" s="129" t="str">
        <f>IF(('[1]Drawer Front Profiles'!$D113-0)&gt;=0,"Look B,C,D,F &amp; G","No")</f>
        <v>Look B,C,D,F &amp; G</v>
      </c>
      <c r="E113" s="129" t="str">
        <f>IF(('[1]Drawer Front Profiles'!$D113-2.6439654)&gt;=0,"Look B,C,D,F &amp; G","No")</f>
        <v>No</v>
      </c>
      <c r="F113" s="129" t="str">
        <f>IF(('[1]Drawer Front Profiles'!$D113-6.5903696)&gt;=0,"Look B,C,D,F &amp; G","No")</f>
        <v>No</v>
      </c>
      <c r="G113" s="129" t="str">
        <f>IF(('[1]Drawer Front Profiles'!$D113-15.46250146)&gt;=0,"Look C,D &amp; G","No")</f>
        <v>No</v>
      </c>
      <c r="H113" s="129" t="str">
        <f>IF(('[1]Drawer Front Profiles'!$D113-9.34404481)&gt;=0,"Look B,C,D &amp; G","No")</f>
        <v>No</v>
      </c>
      <c r="I113" s="129" t="str">
        <f>IF(('[1]Drawer Front Profiles'!$D113-0)&gt;=0,"Look B,C,D,F &amp; G","No")</f>
        <v>Look B,C,D,F &amp; G</v>
      </c>
      <c r="J113" s="129" t="str">
        <f>IF(('[1]Drawer Front Profiles'!$D113-1.99442068)&gt;=0,"Look B,C,D,F &amp; G","No")</f>
        <v>No</v>
      </c>
      <c r="K113" s="129" t="str">
        <f>IF(('[1]Drawer Front Profiles'!$D113-15.75471398)&gt;=0,"Look C,D &amp; G","No")</f>
        <v>No</v>
      </c>
      <c r="L113" s="129" t="str">
        <f>IF(('[1]Drawer Front Profiles'!$D113-14.02090435)&gt;=0,"Look C,D &amp; G","No")</f>
        <v>No</v>
      </c>
      <c r="M113" s="129" t="str">
        <f>IF(('[1]Drawer Front Profiles'!$D113-18.41250064)&gt;=0,"Look C,D &amp; G","No")</f>
        <v>No</v>
      </c>
      <c r="N113" s="129" t="str">
        <f>IF(('[1]Drawer Front Profiles'!$D113-0)&gt;=0,"Look B,C,D &amp; G","No")</f>
        <v>Look B,C,D &amp; G</v>
      </c>
      <c r="O113" s="129" t="str">
        <f>IF(('[1]Drawer Front Profiles'!$D113-3.04396498)&gt;=0,"Look B,C,D &amp; G","No")</f>
        <v>No</v>
      </c>
      <c r="P113" s="129" t="str">
        <f>IF(('[1]Drawer Front Profiles'!$D113-18.64135815)&gt;=0,"Look C,D &amp; G","No")</f>
        <v>No</v>
      </c>
      <c r="Q113" s="129" t="str">
        <f>IF(('[1]Drawer Front Profiles'!$D113-16.84645805)&gt;=0,"Look C,D &amp; G","No")</f>
        <v>No</v>
      </c>
      <c r="R113" s="130" t="str">
        <f>IF(('[1]Drawer Front Profiles'!$D113-15.46250146)&gt;=0,"Look B,C,D &amp; G","No")</f>
        <v>No</v>
      </c>
      <c r="S113" s="129" t="str">
        <f>IF(('[1]Drawer Front Profiles'!$D113-27.94954481)&gt;=0,"Look C,D &amp; G","No")</f>
        <v>No</v>
      </c>
      <c r="T113" s="129" t="str">
        <f>IF(('[1]Drawer Front Profiles'!$D113-18.64404399)&gt;=0,"Look C,D &amp; G","No")</f>
        <v>No</v>
      </c>
      <c r="U113" s="130" t="str">
        <f>IF(('[1]Drawer Front Profiles'!$D113-0)&gt;=0,"Look B,C,D &amp; G","No")</f>
        <v>Look B,C,D &amp; G</v>
      </c>
      <c r="V113" s="130" t="str">
        <f>IF(('[1]Drawer Front Profiles'!$D113-8.58589172)&gt;=0,"Look B,C,D &amp; G","No")</f>
        <v>No</v>
      </c>
      <c r="W113" s="129" t="str">
        <f>IF(('[1]Drawer Front Profiles'!$D113-0)&gt;=0,"Look B,C,D,F &amp; G","No")</f>
        <v>Look B,C,D,F &amp; G</v>
      </c>
      <c r="X113" s="129" t="str">
        <f>IF(('[1]Drawer Front Profiles'!$D113-2.64403281)&gt;=0,"Look C,D &amp; G","No")</f>
        <v>No</v>
      </c>
      <c r="Y113" s="130" t="str">
        <f>IF(('[1]Drawer Front Profiles'!$D113-9.07032804)&gt;=0,"Look C,D &amp; G","No")</f>
        <v>No</v>
      </c>
      <c r="Z113" s="130" t="str">
        <f>IF(('[1]Drawer Front Profiles'!$D113-15.46250146)&gt;=0,"Look C,D &amp; G","No")</f>
        <v>No</v>
      </c>
      <c r="AA113" s="130" t="str">
        <f>IF(('[1]Drawer Front Profiles'!$D113-15.69403715)&gt;=0,"Look B,C,D &amp; G","No")</f>
        <v>No</v>
      </c>
      <c r="AB113" s="130" t="str">
        <f>IF(('[1]Drawer Front Profiles'!$D113-9.07032804)&gt;=0,"Look B,C,D,F &amp; G","No")</f>
        <v>No</v>
      </c>
      <c r="AC113" s="129" t="str">
        <f>IF(('[1]Drawer Front Profiles'!$D113-14.02090435)&gt;=0,"Look B,C,D &amp; G","No")</f>
        <v>No</v>
      </c>
      <c r="AD113" s="131" t="str">
        <f>IF(('[1]Drawer Front Profiles'!$D113-0)&gt;=0,"Look B,C,D,F &amp; G","No")</f>
        <v>Look B,C,D,F &amp; G</v>
      </c>
      <c r="AE113" s="129" t="str">
        <f>IF(('[1]Drawer Front Profiles'!$D113-6.35954126)&gt;=0,"Look B,C,D &amp; G","No")</f>
        <v>No</v>
      </c>
      <c r="AF113" s="131" t="str">
        <f>IF(('[1]Drawer Front Profiles'!$D113-19.68205639)&gt;=0,"Look B,C,D,F &amp; G","No")</f>
        <v>No</v>
      </c>
      <c r="AG113" s="131" t="str">
        <f>IF(('[1]Drawer Front Profiles'!$D113-15.69404481)&gt;=0,"Look B,C,D,F &amp; G","No")</f>
        <v>No</v>
      </c>
      <c r="AH113" s="131" t="str">
        <f>IF(('[1]Drawer Front Profiles'!$D113-0)&gt;=0,"Look B,C,D,F &amp; G","No")</f>
        <v>Look B,C,D,F &amp; G</v>
      </c>
      <c r="AI113" s="131" t="str">
        <f>IF(('[1]Drawer Front Profiles'!$D113-18.63750146)&gt;=0,"Look B,C,D,F &amp; G","No")</f>
        <v>No</v>
      </c>
      <c r="AJ113" s="131" t="str">
        <f>IF(('[1]Drawer Front Profiles'!$D113-7.75654335)&gt;=0,"Look B,C,D,F &amp; G","No")</f>
        <v>No</v>
      </c>
      <c r="AK113" s="131" t="str">
        <f>IF(('[1]Drawer Front Profiles'!$D113-12.2875)&gt;=0,"Look B,C,D,F &amp; G","No")</f>
        <v>No</v>
      </c>
      <c r="AL113" s="131" t="str">
        <f>IF(('[1]Drawer Front Profiles'!$D113-2.64403281)&gt;=0,"Look B,C,D,F &amp; G","No")</f>
        <v>No</v>
      </c>
      <c r="AM113" s="131" t="str">
        <f>IF(('[1]Drawer Front Profiles'!$D113-0)&gt;=0,"Look B,C,D,F &amp; G","No")</f>
        <v>Look B,C,D,F &amp; G</v>
      </c>
      <c r="AN113" s="131" t="str">
        <f>IF(('[1]Drawer Front Profiles'!$D113-0)&gt;=0,"Look B,C,D,F &amp; G","No")</f>
        <v>Look B,C,D,F &amp; G</v>
      </c>
      <c r="AO113" s="131" t="str">
        <f>IF(('[1]Drawer Front Profiles'!$D113-2.64403281)&gt;=0,"Look B,C,D,F &amp; G","No")</f>
        <v>No</v>
      </c>
      <c r="AP113" s="131" t="str">
        <f>IF(('[1]Drawer Front Profiles'!$D113-6.5903696)&gt;=0,"Look B,C,D,F &amp; G","No")</f>
        <v>No</v>
      </c>
      <c r="AQ113" s="131" t="str">
        <f>IF(('[1]Drawer Front Profiles'!$D113-0)&gt;=0,"Look B,C,D,F &amp; G","No")</f>
        <v>Look B,C,D,F &amp; G</v>
      </c>
      <c r="AR113" s="131" t="str">
        <f>IF(('[1]Drawer Front Profiles'!$D113-1.99442068)&gt;=0,"Look B,C,D,F &amp; G","No")</f>
        <v>No</v>
      </c>
      <c r="AS113" s="131" t="str">
        <f>IF(('[1]Drawer Front Profiles'!$D113-0)&gt;=0,"Look B,C,D,F &amp; G","No")</f>
        <v>Look B,C,D,F &amp; G</v>
      </c>
      <c r="AT113" s="131" t="str">
        <f>IF(('[1]Drawer Front Profiles'!$D113-9.07032804)&gt;=0,"Look B,C,D,F &amp; G","No")</f>
        <v>No</v>
      </c>
      <c r="AU113" s="131" t="str">
        <f>IF(('[1]Drawer Front Profiles'!$D113-0)&gt;=0,"Look B,C,D,F &amp; G","No")</f>
        <v>Look B,C,D,F &amp; G</v>
      </c>
      <c r="AV113" s="131" t="str">
        <f>IF(('[1]Drawer Front Profiles'!$D113-0)&gt;=0,"Look B,C,D,F &amp; G","No")</f>
        <v>Look B,C,D,F &amp; G</v>
      </c>
      <c r="AW113" s="131" t="str">
        <f>IF(('[1]Drawer Front Profiles'!$D113-18.86904481)&gt;=0,"Look B,C,D,F &amp; G","No")</f>
        <v>No</v>
      </c>
      <c r="AX113" s="131" t="str">
        <f>IF(('[1]Drawer Front Profiles'!$D113-7.75654335)&gt;=0,"Look B,C,D,F &amp; G","No")</f>
        <v>No</v>
      </c>
      <c r="AY113" s="131" t="str">
        <f>IF(('[1]Drawer Front Profiles'!$D113-17.28154481)&gt;=0,"Look B,C,D,F &amp; G","No")</f>
        <v>No</v>
      </c>
      <c r="AZ113" s="131" t="str">
        <f>IF(('[1]Drawer Front Profiles'!$D113-18.6375)&gt;=0,"Look B,C,D,F &amp; G","No")</f>
        <v>No</v>
      </c>
      <c r="BA113" s="131" t="str">
        <f>IF(('[1]Drawer Front Profiles'!$D113-9.34404)&gt;=0,"Look B,C,D,F &amp; G","No")</f>
        <v>No</v>
      </c>
      <c r="BB113" s="131" t="str">
        <f>IF(('[1]Drawer Front Profiles'!$D113-28.1625)&gt;=0,"Look B,C,D,F &amp; G","No")</f>
        <v>No</v>
      </c>
      <c r="BC113" s="131" t="str">
        <f>IF(('[1]Drawer Front Profiles'!$D113-0)&gt;=0,"Look B,C,D,F &amp; G","No")</f>
        <v>Look B,C,D,F &amp; G</v>
      </c>
      <c r="BD113" s="131" t="str">
        <f>IF(('[1]Drawer Front Profiles'!$D113-21.81250146)&gt;=0,"Look B,C,D,F &amp; G","No")</f>
        <v>No</v>
      </c>
      <c r="BE113" s="131" t="str">
        <f>IF(('[1]Drawer Front Profiles'!$D113-9.1352216)&gt;=0,"Look B,C,D,F &amp; G","No")</f>
        <v>No</v>
      </c>
      <c r="BF113" s="131" t="str">
        <f>IF(('[1]Drawer Front Profiles'!$D113-9.1352216)&gt;=0,"Look B,C,D,F &amp; G","No")</f>
        <v>No</v>
      </c>
      <c r="BG113" s="131" t="str">
        <f>IF(('[1]Drawer Front Profiles'!$D113-21.81250292)&gt;=0,"Look B,C,D,F &amp; G","No")</f>
        <v>No</v>
      </c>
      <c r="BH113" s="131" t="str">
        <f>IF(('[1]Drawer Front Profiles'!$D113-21.81252021)&gt;=0,"Look B,C,D,F &amp; G","No")</f>
        <v>No</v>
      </c>
      <c r="BI113" s="131" t="str">
        <f>IF(('[1]Drawer Front Profiles'!$D113-7.525)&gt;=0,"Look B,C,D,F &amp; G","No")</f>
        <v>No</v>
      </c>
    </row>
    <row r="114" spans="1:61" ht="16.5" thickBot="1" x14ac:dyDescent="0.3">
      <c r="A114" s="127" t="str">
        <f>IF('[1]Drawer Front Profiles'!$A114&lt;&gt;"",'[1]Drawer Front Profiles'!$A114,"")</f>
        <v>N/A</v>
      </c>
      <c r="B114" s="127" t="str">
        <f>IF('[1]Drawer Front Profiles'!$B114&lt;&gt;"",'[1]Drawer Front Profiles'!$B114,"")</f>
        <v>347-38RP</v>
      </c>
      <c r="C114" s="128" t="str">
        <f>IF(('[1]Drawer Front Profiles'!$D114-0)&gt;=0,"Look B,C,D,F &amp; G","No")</f>
        <v>Look B,C,D,F &amp; G</v>
      </c>
      <c r="D114" s="129" t="str">
        <f>IF(('[1]Drawer Front Profiles'!$D114-0)&gt;=0,"Look B,C,D,F &amp; G","No")</f>
        <v>Look B,C,D,F &amp; G</v>
      </c>
      <c r="E114" s="129" t="str">
        <f>IF(('[1]Drawer Front Profiles'!$D114-2.6439654)&gt;=0,"Look B,C,D,F &amp; G","No")</f>
        <v>No</v>
      </c>
      <c r="F114" s="129" t="str">
        <f>IF(('[1]Drawer Front Profiles'!$D114-6.5903696)&gt;=0,"Look B,C,D,F &amp; G","No")</f>
        <v>No</v>
      </c>
      <c r="G114" s="129" t="str">
        <f>IF(('[1]Drawer Front Profiles'!$D114-15.46250146)&gt;=0,"Look C,D &amp; G","No")</f>
        <v>No</v>
      </c>
      <c r="H114" s="129" t="str">
        <f>IF(('[1]Drawer Front Profiles'!$D114-9.34404481)&gt;=0,"Look B,C,D &amp; G","No")</f>
        <v>No</v>
      </c>
      <c r="I114" s="129" t="str">
        <f>IF(('[1]Drawer Front Profiles'!$D114-0)&gt;=0,"Look B,C,D,F &amp; G","No")</f>
        <v>Look B,C,D,F &amp; G</v>
      </c>
      <c r="J114" s="129" t="str">
        <f>IF(('[1]Drawer Front Profiles'!$D114-1.99442068)&gt;=0,"Look B,C,D,F &amp; G","No")</f>
        <v>No</v>
      </c>
      <c r="K114" s="129" t="str">
        <f>IF(('[1]Drawer Front Profiles'!$D114-15.75471398)&gt;=0,"Look C,D &amp; G","No")</f>
        <v>No</v>
      </c>
      <c r="L114" s="129" t="str">
        <f>IF(('[1]Drawer Front Profiles'!$D114-14.02090435)&gt;=0,"Look C,D &amp; G","No")</f>
        <v>No</v>
      </c>
      <c r="M114" s="129" t="str">
        <f>IF(('[1]Drawer Front Profiles'!$D114-18.41250064)&gt;=0,"Look C,D &amp; G","No")</f>
        <v>No</v>
      </c>
      <c r="N114" s="129" t="str">
        <f>IF(('[1]Drawer Front Profiles'!$D114-0)&gt;=0,"Look B,C,D &amp; G","No")</f>
        <v>Look B,C,D &amp; G</v>
      </c>
      <c r="O114" s="129" t="str">
        <f>IF(('[1]Drawer Front Profiles'!$D114-3.04396498)&gt;=0,"Look B,C,D &amp; G","No")</f>
        <v>No</v>
      </c>
      <c r="P114" s="129" t="str">
        <f>IF(('[1]Drawer Front Profiles'!$D114-18.64135815)&gt;=0,"Look C,D &amp; G","No")</f>
        <v>No</v>
      </c>
      <c r="Q114" s="129" t="str">
        <f>IF(('[1]Drawer Front Profiles'!$D114-16.84645805)&gt;=0,"Look C,D &amp; G","No")</f>
        <v>No</v>
      </c>
      <c r="R114" s="130" t="str">
        <f>IF(('[1]Drawer Front Profiles'!$D114-15.46250146)&gt;=0,"Look B,C,D &amp; G","No")</f>
        <v>No</v>
      </c>
      <c r="S114" s="129" t="str">
        <f>IF(('[1]Drawer Front Profiles'!$D114-27.94954481)&gt;=0,"Look C,D &amp; G","No")</f>
        <v>No</v>
      </c>
      <c r="T114" s="129" t="str">
        <f>IF(('[1]Drawer Front Profiles'!$D114-18.64404399)&gt;=0,"Look C,D &amp; G","No")</f>
        <v>No</v>
      </c>
      <c r="U114" s="130" t="str">
        <f>IF(('[1]Drawer Front Profiles'!$D114-0)&gt;=0,"Look B,C,D &amp; G","No")</f>
        <v>Look B,C,D &amp; G</v>
      </c>
      <c r="V114" s="130" t="str">
        <f>IF(('[1]Drawer Front Profiles'!$D114-8.58589172)&gt;=0,"Look B,C,D &amp; G","No")</f>
        <v>No</v>
      </c>
      <c r="W114" s="129" t="str">
        <f>IF(('[1]Drawer Front Profiles'!$D114-0)&gt;=0,"Look B,C,D,F &amp; G","No")</f>
        <v>Look B,C,D,F &amp; G</v>
      </c>
      <c r="X114" s="129" t="str">
        <f>IF(('[1]Drawer Front Profiles'!$D114-2.64403281)&gt;=0,"Look C,D &amp; G","No")</f>
        <v>No</v>
      </c>
      <c r="Y114" s="130" t="str">
        <f>IF(('[1]Drawer Front Profiles'!$D114-9.07032804)&gt;=0,"Look C,D &amp; G","No")</f>
        <v>No</v>
      </c>
      <c r="Z114" s="130" t="str">
        <f>IF(('[1]Drawer Front Profiles'!$D114-15.46250146)&gt;=0,"Look C,D &amp; G","No")</f>
        <v>No</v>
      </c>
      <c r="AA114" s="130" t="str">
        <f>IF(('[1]Drawer Front Profiles'!$D114-15.69403715)&gt;=0,"Look B,C,D &amp; G","No")</f>
        <v>No</v>
      </c>
      <c r="AB114" s="130" t="str">
        <f>IF(('[1]Drawer Front Profiles'!$D114-9.07032804)&gt;=0,"Look B,C,D,F &amp; G","No")</f>
        <v>No</v>
      </c>
      <c r="AC114" s="129" t="str">
        <f>IF(('[1]Drawer Front Profiles'!$D114-14.02090435)&gt;=0,"Look B,C,D &amp; G","No")</f>
        <v>No</v>
      </c>
      <c r="AD114" s="131" t="str">
        <f>IF(('[1]Drawer Front Profiles'!$D114-0)&gt;=0,"Look B,C,D,F &amp; G","No")</f>
        <v>Look B,C,D,F &amp; G</v>
      </c>
      <c r="AE114" s="129" t="str">
        <f>IF(('[1]Drawer Front Profiles'!$D114-6.35954126)&gt;=0,"Look B,C,D &amp; G","No")</f>
        <v>No</v>
      </c>
      <c r="AF114" s="131" t="str">
        <f>IF(('[1]Drawer Front Profiles'!$D114-19.68205639)&gt;=0,"Look B,C,D,F &amp; G","No")</f>
        <v>No</v>
      </c>
      <c r="AG114" s="131" t="str">
        <f>IF(('[1]Drawer Front Profiles'!$D114-15.69404481)&gt;=0,"Look B,C,D,F &amp; G","No")</f>
        <v>No</v>
      </c>
      <c r="AH114" s="131" t="str">
        <f>IF(('[1]Drawer Front Profiles'!$D114-0)&gt;=0,"Look B,C,D,F &amp; G","No")</f>
        <v>Look B,C,D,F &amp; G</v>
      </c>
      <c r="AI114" s="131" t="str">
        <f>IF(('[1]Drawer Front Profiles'!$D114-18.63750146)&gt;=0,"Look B,C,D,F &amp; G","No")</f>
        <v>No</v>
      </c>
      <c r="AJ114" s="131" t="str">
        <f>IF(('[1]Drawer Front Profiles'!$D114-7.75654335)&gt;=0,"Look B,C,D,F &amp; G","No")</f>
        <v>No</v>
      </c>
      <c r="AK114" s="131" t="str">
        <f>IF(('[1]Drawer Front Profiles'!$D114-12.2875)&gt;=0,"Look B,C,D,F &amp; G","No")</f>
        <v>No</v>
      </c>
      <c r="AL114" s="131" t="str">
        <f>IF(('[1]Drawer Front Profiles'!$D114-2.64403281)&gt;=0,"Look B,C,D,F &amp; G","No")</f>
        <v>No</v>
      </c>
      <c r="AM114" s="131" t="str">
        <f>IF(('[1]Drawer Front Profiles'!$D114-0)&gt;=0,"Look B,C,D,F &amp; G","No")</f>
        <v>Look B,C,D,F &amp; G</v>
      </c>
      <c r="AN114" s="131" t="str">
        <f>IF(('[1]Drawer Front Profiles'!$D114-0)&gt;=0,"Look B,C,D,F &amp; G","No")</f>
        <v>Look B,C,D,F &amp; G</v>
      </c>
      <c r="AO114" s="131" t="str">
        <f>IF(('[1]Drawer Front Profiles'!$D114-2.64403281)&gt;=0,"Look B,C,D,F &amp; G","No")</f>
        <v>No</v>
      </c>
      <c r="AP114" s="131" t="str">
        <f>IF(('[1]Drawer Front Profiles'!$D114-6.5903696)&gt;=0,"Look B,C,D,F &amp; G","No")</f>
        <v>No</v>
      </c>
      <c r="AQ114" s="131" t="str">
        <f>IF(('[1]Drawer Front Profiles'!$D114-0)&gt;=0,"Look B,C,D,F &amp; G","No")</f>
        <v>Look B,C,D,F &amp; G</v>
      </c>
      <c r="AR114" s="131" t="str">
        <f>IF(('[1]Drawer Front Profiles'!$D114-1.99442068)&gt;=0,"Look B,C,D,F &amp; G","No")</f>
        <v>No</v>
      </c>
      <c r="AS114" s="131" t="str">
        <f>IF(('[1]Drawer Front Profiles'!$D114-0)&gt;=0,"Look B,C,D,F &amp; G","No")</f>
        <v>Look B,C,D,F &amp; G</v>
      </c>
      <c r="AT114" s="131" t="str">
        <f>IF(('[1]Drawer Front Profiles'!$D114-9.07032804)&gt;=0,"Look B,C,D,F &amp; G","No")</f>
        <v>No</v>
      </c>
      <c r="AU114" s="131" t="str">
        <f>IF(('[1]Drawer Front Profiles'!$D114-0)&gt;=0,"Look B,C,D,F &amp; G","No")</f>
        <v>Look B,C,D,F &amp; G</v>
      </c>
      <c r="AV114" s="131" t="str">
        <f>IF(('[1]Drawer Front Profiles'!$D114-0)&gt;=0,"Look B,C,D,F &amp; G","No")</f>
        <v>Look B,C,D,F &amp; G</v>
      </c>
      <c r="AW114" s="131" t="str">
        <f>IF(('[1]Drawer Front Profiles'!$D114-18.86904481)&gt;=0,"Look B,C,D,F &amp; G","No")</f>
        <v>No</v>
      </c>
      <c r="AX114" s="131" t="str">
        <f>IF(('[1]Drawer Front Profiles'!$D114-7.75654335)&gt;=0,"Look B,C,D,F &amp; G","No")</f>
        <v>No</v>
      </c>
      <c r="AY114" s="131" t="str">
        <f>IF(('[1]Drawer Front Profiles'!$D114-17.28154481)&gt;=0,"Look B,C,D,F &amp; G","No")</f>
        <v>No</v>
      </c>
      <c r="AZ114" s="131" t="str">
        <f>IF(('[1]Drawer Front Profiles'!$D114-18.6375)&gt;=0,"Look B,C,D,F &amp; G","No")</f>
        <v>No</v>
      </c>
      <c r="BA114" s="131" t="str">
        <f>IF(('[1]Drawer Front Profiles'!$D114-9.34404)&gt;=0,"Look B,C,D,F &amp; G","No")</f>
        <v>No</v>
      </c>
      <c r="BB114" s="131" t="str">
        <f>IF(('[1]Drawer Front Profiles'!$D114-28.1625)&gt;=0,"Look B,C,D,F &amp; G","No")</f>
        <v>No</v>
      </c>
      <c r="BC114" s="131" t="str">
        <f>IF(('[1]Drawer Front Profiles'!$D114-0)&gt;=0,"Look B,C,D,F &amp; G","No")</f>
        <v>Look B,C,D,F &amp; G</v>
      </c>
      <c r="BD114" s="131" t="str">
        <f>IF(('[1]Drawer Front Profiles'!$D114-21.81250146)&gt;=0,"Look B,C,D,F &amp; G","No")</f>
        <v>No</v>
      </c>
      <c r="BE114" s="131" t="str">
        <f>IF(('[1]Drawer Front Profiles'!$D114-9.1352216)&gt;=0,"Look B,C,D,F &amp; G","No")</f>
        <v>No</v>
      </c>
      <c r="BF114" s="131" t="str">
        <f>IF(('[1]Drawer Front Profiles'!$D114-9.1352216)&gt;=0,"Look B,C,D,F &amp; G","No")</f>
        <v>No</v>
      </c>
      <c r="BG114" s="131" t="str">
        <f>IF(('[1]Drawer Front Profiles'!$D114-21.81250292)&gt;=0,"Look B,C,D,F &amp; G","No")</f>
        <v>No</v>
      </c>
      <c r="BH114" s="131" t="str">
        <f>IF(('[1]Drawer Front Profiles'!$D114-21.81252021)&gt;=0,"Look B,C,D,F &amp; G","No")</f>
        <v>No</v>
      </c>
      <c r="BI114" s="131" t="str">
        <f>IF(('[1]Drawer Front Profiles'!$D114-7.525)&gt;=0,"Look B,C,D,F &amp; G","No")</f>
        <v>No</v>
      </c>
    </row>
    <row r="115" spans="1:61" ht="16.5" thickBot="1" x14ac:dyDescent="0.3">
      <c r="A115" s="127" t="str">
        <f>IF('[1]Drawer Front Profiles'!$A115&lt;&gt;"",'[1]Drawer Front Profiles'!$A115,"")</f>
        <v>N/A</v>
      </c>
      <c r="B115" s="127" t="str">
        <f>IF('[1]Drawer Front Profiles'!$B115&lt;&gt;"",'[1]Drawer Front Profiles'!$B115,"")</f>
        <v>347-51RP</v>
      </c>
      <c r="C115" s="128" t="str">
        <f>IF(('[1]Drawer Front Profiles'!$D115-0)&gt;=0,"Look B,C,D,F &amp; G","No")</f>
        <v>Look B,C,D,F &amp; G</v>
      </c>
      <c r="D115" s="129" t="str">
        <f>IF(('[1]Drawer Front Profiles'!$D115-0)&gt;=0,"Look B,C,D,F &amp; G","No")</f>
        <v>Look B,C,D,F &amp; G</v>
      </c>
      <c r="E115" s="129" t="str">
        <f>IF(('[1]Drawer Front Profiles'!$D115-2.6439654)&gt;=0,"Look B,C,D,F &amp; G","No")</f>
        <v>No</v>
      </c>
      <c r="F115" s="129" t="str">
        <f>IF(('[1]Drawer Front Profiles'!$D115-6.5903696)&gt;=0,"Look B,C,D,F &amp; G","No")</f>
        <v>No</v>
      </c>
      <c r="G115" s="129" t="str">
        <f>IF(('[1]Drawer Front Profiles'!$D115-15.46250146)&gt;=0,"Look C,D &amp; G","No")</f>
        <v>No</v>
      </c>
      <c r="H115" s="129" t="str">
        <f>IF(('[1]Drawer Front Profiles'!$D115-9.34404481)&gt;=0,"Look B,C,D &amp; G","No")</f>
        <v>No</v>
      </c>
      <c r="I115" s="129" t="str">
        <f>IF(('[1]Drawer Front Profiles'!$D115-0)&gt;=0,"Look B,C,D,F &amp; G","No")</f>
        <v>Look B,C,D,F &amp; G</v>
      </c>
      <c r="J115" s="129" t="str">
        <f>IF(('[1]Drawer Front Profiles'!$D115-1.99442068)&gt;=0,"Look B,C,D,F &amp; G","No")</f>
        <v>No</v>
      </c>
      <c r="K115" s="129" t="str">
        <f>IF(('[1]Drawer Front Profiles'!$D115-15.75471398)&gt;=0,"Look C,D &amp; G","No")</f>
        <v>No</v>
      </c>
      <c r="L115" s="129" t="str">
        <f>IF(('[1]Drawer Front Profiles'!$D115-14.02090435)&gt;=0,"Look C,D &amp; G","No")</f>
        <v>No</v>
      </c>
      <c r="M115" s="129" t="str">
        <f>IF(('[1]Drawer Front Profiles'!$D115-18.41250064)&gt;=0,"Look C,D &amp; G","No")</f>
        <v>No</v>
      </c>
      <c r="N115" s="129" t="str">
        <f>IF(('[1]Drawer Front Profiles'!$D115-0)&gt;=0,"Look B,C,D &amp; G","No")</f>
        <v>Look B,C,D &amp; G</v>
      </c>
      <c r="O115" s="129" t="str">
        <f>IF(('[1]Drawer Front Profiles'!$D115-3.04396498)&gt;=0,"Look B,C,D &amp; G","No")</f>
        <v>No</v>
      </c>
      <c r="P115" s="129" t="str">
        <f>IF(('[1]Drawer Front Profiles'!$D115-18.64135815)&gt;=0,"Look C,D &amp; G","No")</f>
        <v>No</v>
      </c>
      <c r="Q115" s="129" t="str">
        <f>IF(('[1]Drawer Front Profiles'!$D115-16.84645805)&gt;=0,"Look C,D &amp; G","No")</f>
        <v>No</v>
      </c>
      <c r="R115" s="130" t="str">
        <f>IF(('[1]Drawer Front Profiles'!$D115-15.46250146)&gt;=0,"Look B,C,D &amp; G","No")</f>
        <v>No</v>
      </c>
      <c r="S115" s="129" t="str">
        <f>IF(('[1]Drawer Front Profiles'!$D115-27.94954481)&gt;=0,"Look C,D &amp; G","No")</f>
        <v>No</v>
      </c>
      <c r="T115" s="129" t="str">
        <f>IF(('[1]Drawer Front Profiles'!$D115-18.64404399)&gt;=0,"Look C,D &amp; G","No")</f>
        <v>No</v>
      </c>
      <c r="U115" s="130" t="str">
        <f>IF(('[1]Drawer Front Profiles'!$D115-0)&gt;=0,"Look B,C,D &amp; G","No")</f>
        <v>Look B,C,D &amp; G</v>
      </c>
      <c r="V115" s="130" t="str">
        <f>IF(('[1]Drawer Front Profiles'!$D115-8.58589172)&gt;=0,"Look B,C,D &amp; G","No")</f>
        <v>No</v>
      </c>
      <c r="W115" s="129" t="str">
        <f>IF(('[1]Drawer Front Profiles'!$D115-0)&gt;=0,"Look B,C,D,F &amp; G","No")</f>
        <v>Look B,C,D,F &amp; G</v>
      </c>
      <c r="X115" s="129" t="str">
        <f>IF(('[1]Drawer Front Profiles'!$D115-2.64403281)&gt;=0,"Look C,D &amp; G","No")</f>
        <v>No</v>
      </c>
      <c r="Y115" s="130" t="str">
        <f>IF(('[1]Drawer Front Profiles'!$D115-9.07032804)&gt;=0,"Look C,D &amp; G","No")</f>
        <v>No</v>
      </c>
      <c r="Z115" s="130" t="str">
        <f>IF(('[1]Drawer Front Profiles'!$D115-15.46250146)&gt;=0,"Look C,D &amp; G","No")</f>
        <v>No</v>
      </c>
      <c r="AA115" s="130" t="str">
        <f>IF(('[1]Drawer Front Profiles'!$D115-15.69403715)&gt;=0,"Look B,C,D &amp; G","No")</f>
        <v>No</v>
      </c>
      <c r="AB115" s="130" t="str">
        <f>IF(('[1]Drawer Front Profiles'!$D115-9.07032804)&gt;=0,"Look B,C,D,F &amp; G","No")</f>
        <v>No</v>
      </c>
      <c r="AC115" s="129" t="str">
        <f>IF(('[1]Drawer Front Profiles'!$D115-14.02090435)&gt;=0,"Look B,C,D &amp; G","No")</f>
        <v>No</v>
      </c>
      <c r="AD115" s="131" t="str">
        <f>IF(('[1]Drawer Front Profiles'!$D115-0)&gt;=0,"Look B,C,D,F &amp; G","No")</f>
        <v>Look B,C,D,F &amp; G</v>
      </c>
      <c r="AE115" s="129" t="str">
        <f>IF(('[1]Drawer Front Profiles'!$D115-6.35954126)&gt;=0,"Look B,C,D &amp; G","No")</f>
        <v>No</v>
      </c>
      <c r="AF115" s="131" t="str">
        <f>IF(('[1]Drawer Front Profiles'!$D115-19.68205639)&gt;=0,"Look B,C,D,F &amp; G","No")</f>
        <v>No</v>
      </c>
      <c r="AG115" s="131" t="str">
        <f>IF(('[1]Drawer Front Profiles'!$D115-15.69404481)&gt;=0,"Look B,C,D,F &amp; G","No")</f>
        <v>No</v>
      </c>
      <c r="AH115" s="131" t="str">
        <f>IF(('[1]Drawer Front Profiles'!$D115-0)&gt;=0,"Look B,C,D,F &amp; G","No")</f>
        <v>Look B,C,D,F &amp; G</v>
      </c>
      <c r="AI115" s="131" t="str">
        <f>IF(('[1]Drawer Front Profiles'!$D115-18.63750146)&gt;=0,"Look B,C,D,F &amp; G","No")</f>
        <v>No</v>
      </c>
      <c r="AJ115" s="131" t="str">
        <f>IF(('[1]Drawer Front Profiles'!$D115-7.75654335)&gt;=0,"Look B,C,D,F &amp; G","No")</f>
        <v>No</v>
      </c>
      <c r="AK115" s="131" t="str">
        <f>IF(('[1]Drawer Front Profiles'!$D115-12.2875)&gt;=0,"Look B,C,D,F &amp; G","No")</f>
        <v>No</v>
      </c>
      <c r="AL115" s="131" t="str">
        <f>IF(('[1]Drawer Front Profiles'!$D115-2.64403281)&gt;=0,"Look B,C,D,F &amp; G","No")</f>
        <v>No</v>
      </c>
      <c r="AM115" s="131" t="str">
        <f>IF(('[1]Drawer Front Profiles'!$D115-0)&gt;=0,"Look B,C,D,F &amp; G","No")</f>
        <v>Look B,C,D,F &amp; G</v>
      </c>
      <c r="AN115" s="131" t="str">
        <f>IF(('[1]Drawer Front Profiles'!$D115-0)&gt;=0,"Look B,C,D,F &amp; G","No")</f>
        <v>Look B,C,D,F &amp; G</v>
      </c>
      <c r="AO115" s="131" t="str">
        <f>IF(('[1]Drawer Front Profiles'!$D115-2.64403281)&gt;=0,"Look B,C,D,F &amp; G","No")</f>
        <v>No</v>
      </c>
      <c r="AP115" s="131" t="str">
        <f>IF(('[1]Drawer Front Profiles'!$D115-6.5903696)&gt;=0,"Look B,C,D,F &amp; G","No")</f>
        <v>No</v>
      </c>
      <c r="AQ115" s="131" t="str">
        <f>IF(('[1]Drawer Front Profiles'!$D115-0)&gt;=0,"Look B,C,D,F &amp; G","No")</f>
        <v>Look B,C,D,F &amp; G</v>
      </c>
      <c r="AR115" s="131" t="str">
        <f>IF(('[1]Drawer Front Profiles'!$D115-1.99442068)&gt;=0,"Look B,C,D,F &amp; G","No")</f>
        <v>No</v>
      </c>
      <c r="AS115" s="131" t="str">
        <f>IF(('[1]Drawer Front Profiles'!$D115-0)&gt;=0,"Look B,C,D,F &amp; G","No")</f>
        <v>Look B,C,D,F &amp; G</v>
      </c>
      <c r="AT115" s="131" t="str">
        <f>IF(('[1]Drawer Front Profiles'!$D115-9.07032804)&gt;=0,"Look B,C,D,F &amp; G","No")</f>
        <v>No</v>
      </c>
      <c r="AU115" s="131" t="str">
        <f>IF(('[1]Drawer Front Profiles'!$D115-0)&gt;=0,"Look B,C,D,F &amp; G","No")</f>
        <v>Look B,C,D,F &amp; G</v>
      </c>
      <c r="AV115" s="131" t="str">
        <f>IF(('[1]Drawer Front Profiles'!$D115-0)&gt;=0,"Look B,C,D,F &amp; G","No")</f>
        <v>Look B,C,D,F &amp; G</v>
      </c>
      <c r="AW115" s="131" t="str">
        <f>IF(('[1]Drawer Front Profiles'!$D115-18.86904481)&gt;=0,"Look B,C,D,F &amp; G","No")</f>
        <v>No</v>
      </c>
      <c r="AX115" s="131" t="str">
        <f>IF(('[1]Drawer Front Profiles'!$D115-7.75654335)&gt;=0,"Look B,C,D,F &amp; G","No")</f>
        <v>No</v>
      </c>
      <c r="AY115" s="131" t="str">
        <f>IF(('[1]Drawer Front Profiles'!$D115-17.28154481)&gt;=0,"Look B,C,D,F &amp; G","No")</f>
        <v>No</v>
      </c>
      <c r="AZ115" s="131" t="str">
        <f>IF(('[1]Drawer Front Profiles'!$D115-18.6375)&gt;=0,"Look B,C,D,F &amp; G","No")</f>
        <v>No</v>
      </c>
      <c r="BA115" s="131" t="str">
        <f>IF(('[1]Drawer Front Profiles'!$D115-9.34404)&gt;=0,"Look B,C,D,F &amp; G","No")</f>
        <v>No</v>
      </c>
      <c r="BB115" s="131" t="str">
        <f>IF(('[1]Drawer Front Profiles'!$D115-28.1625)&gt;=0,"Look B,C,D,F &amp; G","No")</f>
        <v>No</v>
      </c>
      <c r="BC115" s="131" t="str">
        <f>IF(('[1]Drawer Front Profiles'!$D115-0)&gt;=0,"Look B,C,D,F &amp; G","No")</f>
        <v>Look B,C,D,F &amp; G</v>
      </c>
      <c r="BD115" s="131" t="str">
        <f>IF(('[1]Drawer Front Profiles'!$D115-21.81250146)&gt;=0,"Look B,C,D,F &amp; G","No")</f>
        <v>No</v>
      </c>
      <c r="BE115" s="131" t="str">
        <f>IF(('[1]Drawer Front Profiles'!$D115-9.1352216)&gt;=0,"Look B,C,D,F &amp; G","No")</f>
        <v>No</v>
      </c>
      <c r="BF115" s="131" t="str">
        <f>IF(('[1]Drawer Front Profiles'!$D115-9.1352216)&gt;=0,"Look B,C,D,F &amp; G","No")</f>
        <v>No</v>
      </c>
      <c r="BG115" s="131" t="str">
        <f>IF(('[1]Drawer Front Profiles'!$D115-21.81250292)&gt;=0,"Look B,C,D,F &amp; G","No")</f>
        <v>No</v>
      </c>
      <c r="BH115" s="131" t="str">
        <f>IF(('[1]Drawer Front Profiles'!$D115-21.81252021)&gt;=0,"Look B,C,D,F &amp; G","No")</f>
        <v>No</v>
      </c>
      <c r="BI115" s="131" t="str">
        <f>IF(('[1]Drawer Front Profiles'!$D115-7.525)&gt;=0,"Look B,C,D,F &amp; G","No")</f>
        <v>No</v>
      </c>
    </row>
    <row r="116" spans="1:61" s="82" customFormat="1" x14ac:dyDescent="0.25">
      <c r="A116" s="132" t="str">
        <f>IF('[1]Drawer Front Profiles'!$A116&lt;&gt;"",'[1]Drawer Front Profiles'!$A116,"")</f>
        <v/>
      </c>
      <c r="B116" s="132" t="str">
        <f>IF('[1]Drawer Front Profiles'!$B116&lt;&gt;"",'[1]Drawer Front Profiles'!$B116,"")</f>
        <v/>
      </c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3"/>
      <c r="AZ116" s="133"/>
      <c r="BA116" s="133"/>
      <c r="BB116" s="133"/>
      <c r="BC116" s="133"/>
      <c r="BD116" s="133"/>
      <c r="BE116" s="133"/>
      <c r="BF116" s="133"/>
      <c r="BG116" s="133"/>
      <c r="BH116" s="133"/>
      <c r="BI116" s="133"/>
    </row>
  </sheetData>
  <sheetProtection algorithmName="SHA-512" hashValue="DoY4h022oi89eUPnwZgtOfcJ9GwwlWQCsucpv55TeQKV5cQpJ05kP1v5W7JYcr+nvZ9pXkNdox67sg8ulq3e3Q==" saltValue="RIJ8oidcDAuyZMdYV29OLw==" spinCount="100000" sheet="1" selectLockedCells="1" selectUnlockedCells="1"/>
  <mergeCells count="2">
    <mergeCell ref="B1:N1"/>
    <mergeCell ref="O1:AD1"/>
  </mergeCells>
  <phoneticPr fontId="1" type="noConversion"/>
  <conditionalFormatting sqref="C3:Z3">
    <cfRule type="expression" dxfId="157" priority="291" stopIfTrue="1">
      <formula>C3="No"</formula>
    </cfRule>
    <cfRule type="expression" dxfId="156" priority="292" stopIfTrue="1">
      <formula>C3&lt;&gt;"No"</formula>
    </cfRule>
  </conditionalFormatting>
  <conditionalFormatting sqref="AA3">
    <cfRule type="expression" dxfId="155" priority="289" stopIfTrue="1">
      <formula>AA3="No"</formula>
    </cfRule>
    <cfRule type="expression" dxfId="154" priority="290" stopIfTrue="1">
      <formula>AA3&lt;&gt;"No"</formula>
    </cfRule>
  </conditionalFormatting>
  <conditionalFormatting sqref="AB3:AE3">
    <cfRule type="expression" dxfId="153" priority="287" stopIfTrue="1">
      <formula>AB3="No"</formula>
    </cfRule>
    <cfRule type="expression" dxfId="152" priority="288" stopIfTrue="1">
      <formula>AB3&lt;&gt;"No"</formula>
    </cfRule>
  </conditionalFormatting>
  <conditionalFormatting sqref="AF3:AL3">
    <cfRule type="expression" dxfId="151" priority="285" stopIfTrue="1">
      <formula>AF3="No"</formula>
    </cfRule>
    <cfRule type="expression" dxfId="150" priority="286" stopIfTrue="1">
      <formula>AF3&lt;&gt;"No"</formula>
    </cfRule>
  </conditionalFormatting>
  <conditionalFormatting sqref="AM3">
    <cfRule type="expression" dxfId="149" priority="267" stopIfTrue="1">
      <formula>AM3="No"</formula>
    </cfRule>
    <cfRule type="expression" dxfId="148" priority="268" stopIfTrue="1">
      <formula>AM3&lt;&gt;"No"</formula>
    </cfRule>
  </conditionalFormatting>
  <conditionalFormatting sqref="AN3">
    <cfRule type="expression" dxfId="147" priority="261" stopIfTrue="1">
      <formula>AN3="No"</formula>
    </cfRule>
    <cfRule type="expression" dxfId="146" priority="262" stopIfTrue="1">
      <formula>AN3&lt;&gt;"No"</formula>
    </cfRule>
  </conditionalFormatting>
  <conditionalFormatting sqref="AP3">
    <cfRule type="expression" dxfId="145" priority="249" stopIfTrue="1">
      <formula>AP3="No"</formula>
    </cfRule>
    <cfRule type="expression" dxfId="144" priority="250" stopIfTrue="1">
      <formula>AP3&lt;&gt;"No"</formula>
    </cfRule>
  </conditionalFormatting>
  <conditionalFormatting sqref="AQ3">
    <cfRule type="expression" dxfId="143" priority="243" stopIfTrue="1">
      <formula>AQ3="No"</formula>
    </cfRule>
    <cfRule type="expression" dxfId="142" priority="244" stopIfTrue="1">
      <formula>AQ3&lt;&gt;"No"</formula>
    </cfRule>
  </conditionalFormatting>
  <conditionalFormatting sqref="AR3">
    <cfRule type="expression" dxfId="141" priority="237" stopIfTrue="1">
      <formula>AR3="No"</formula>
    </cfRule>
    <cfRule type="expression" dxfId="140" priority="238" stopIfTrue="1">
      <formula>AR3&lt;&gt;"No"</formula>
    </cfRule>
  </conditionalFormatting>
  <conditionalFormatting sqref="AS3">
    <cfRule type="expression" dxfId="139" priority="231" stopIfTrue="1">
      <formula>AS3="No"</formula>
    </cfRule>
    <cfRule type="expression" dxfId="138" priority="232" stopIfTrue="1">
      <formula>AS3&lt;&gt;"No"</formula>
    </cfRule>
  </conditionalFormatting>
  <conditionalFormatting sqref="AT3">
    <cfRule type="expression" dxfId="137" priority="225" stopIfTrue="1">
      <formula>AT3="No"</formula>
    </cfRule>
    <cfRule type="expression" dxfId="136" priority="226" stopIfTrue="1">
      <formula>AT3&lt;&gt;"No"</formula>
    </cfRule>
  </conditionalFormatting>
  <conditionalFormatting sqref="AU3">
    <cfRule type="expression" dxfId="135" priority="219" stopIfTrue="1">
      <formula>AU3="No"</formula>
    </cfRule>
    <cfRule type="expression" dxfId="134" priority="220" stopIfTrue="1">
      <formula>AU3&lt;&gt;"No"</formula>
    </cfRule>
  </conditionalFormatting>
  <conditionalFormatting sqref="AV3">
    <cfRule type="expression" dxfId="133" priority="207" stopIfTrue="1">
      <formula>AV3="No"</formula>
    </cfRule>
    <cfRule type="expression" dxfId="132" priority="208" stopIfTrue="1">
      <formula>AV3&lt;&gt;"No"</formula>
    </cfRule>
  </conditionalFormatting>
  <conditionalFormatting sqref="AW3">
    <cfRule type="expression" dxfId="131" priority="201" stopIfTrue="1">
      <formula>AW3="No"</formula>
    </cfRule>
    <cfRule type="expression" dxfId="130" priority="202" stopIfTrue="1">
      <formula>AW3&lt;&gt;"No"</formula>
    </cfRule>
  </conditionalFormatting>
  <conditionalFormatting sqref="AX3">
    <cfRule type="expression" dxfId="129" priority="195" stopIfTrue="1">
      <formula>AX3="No"</formula>
    </cfRule>
    <cfRule type="expression" dxfId="128" priority="196" stopIfTrue="1">
      <formula>AX3&lt;&gt;"No"</formula>
    </cfRule>
  </conditionalFormatting>
  <conditionalFormatting sqref="C4:Z115">
    <cfRule type="expression" dxfId="127" priority="157" stopIfTrue="1">
      <formula>C4="No"</formula>
    </cfRule>
    <cfRule type="expression" dxfId="126" priority="158" stopIfTrue="1">
      <formula>C4&lt;&gt;"No"</formula>
    </cfRule>
  </conditionalFormatting>
  <conditionalFormatting sqref="AA4:AA115">
    <cfRule type="expression" dxfId="125" priority="155" stopIfTrue="1">
      <formula>AA4="No"</formula>
    </cfRule>
    <cfRule type="expression" dxfId="124" priority="156" stopIfTrue="1">
      <formula>AA4&lt;&gt;"No"</formula>
    </cfRule>
  </conditionalFormatting>
  <conditionalFormatting sqref="AB4:AD115">
    <cfRule type="expression" dxfId="123" priority="153" stopIfTrue="1">
      <formula>AB4="No"</formula>
    </cfRule>
    <cfRule type="expression" dxfId="122" priority="154" stopIfTrue="1">
      <formula>AB4&lt;&gt;"No"</formula>
    </cfRule>
  </conditionalFormatting>
  <conditionalFormatting sqref="AB116:AD116">
    <cfRule type="expression" dxfId="121" priority="121" stopIfTrue="1">
      <formula>AB116="No"</formula>
    </cfRule>
    <cfRule type="expression" dxfId="120" priority="122" stopIfTrue="1">
      <formula>AB116&lt;&gt;"No"</formula>
    </cfRule>
  </conditionalFormatting>
  <conditionalFormatting sqref="AE116:AL116">
    <cfRule type="expression" dxfId="119" priority="119" stopIfTrue="1">
      <formula>AE116="No"</formula>
    </cfRule>
    <cfRule type="expression" dxfId="118" priority="120" stopIfTrue="1">
      <formula>AE116&lt;&gt;"No"</formula>
    </cfRule>
  </conditionalFormatting>
  <conditionalFormatting sqref="AM116">
    <cfRule type="expression" dxfId="117" priority="117" stopIfTrue="1">
      <formula>AM116="No"</formula>
    </cfRule>
    <cfRule type="expression" dxfId="116" priority="118" stopIfTrue="1">
      <formula>AM116&lt;&gt;"No"</formula>
    </cfRule>
  </conditionalFormatting>
  <conditionalFormatting sqref="AN116">
    <cfRule type="expression" dxfId="115" priority="115" stopIfTrue="1">
      <formula>AN116="No"</formula>
    </cfRule>
    <cfRule type="expression" dxfId="114" priority="116" stopIfTrue="1">
      <formula>AN116&lt;&gt;"No"</formula>
    </cfRule>
  </conditionalFormatting>
  <conditionalFormatting sqref="AO116">
    <cfRule type="expression" dxfId="113" priority="113" stopIfTrue="1">
      <formula>AO116="No"</formula>
    </cfRule>
    <cfRule type="expression" dxfId="112" priority="114" stopIfTrue="1">
      <formula>AO116&lt;&gt;"No"</formula>
    </cfRule>
  </conditionalFormatting>
  <conditionalFormatting sqref="AP116">
    <cfRule type="expression" dxfId="111" priority="111" stopIfTrue="1">
      <formula>AP116="No"</formula>
    </cfRule>
    <cfRule type="expression" dxfId="110" priority="112" stopIfTrue="1">
      <formula>AP116&lt;&gt;"No"</formula>
    </cfRule>
  </conditionalFormatting>
  <conditionalFormatting sqref="AQ116">
    <cfRule type="expression" dxfId="109" priority="109" stopIfTrue="1">
      <formula>AQ116="No"</formula>
    </cfRule>
    <cfRule type="expression" dxfId="108" priority="110" stopIfTrue="1">
      <formula>AQ116&lt;&gt;"No"</formula>
    </cfRule>
  </conditionalFormatting>
  <conditionalFormatting sqref="AR116">
    <cfRule type="expression" dxfId="107" priority="107" stopIfTrue="1">
      <formula>AR116="No"</formula>
    </cfRule>
    <cfRule type="expression" dxfId="106" priority="108" stopIfTrue="1">
      <formula>AR116&lt;&gt;"No"</formula>
    </cfRule>
  </conditionalFormatting>
  <conditionalFormatting sqref="AS116">
    <cfRule type="expression" dxfId="105" priority="105" stopIfTrue="1">
      <formula>AS116="No"</formula>
    </cfRule>
    <cfRule type="expression" dxfId="104" priority="106" stopIfTrue="1">
      <formula>AS116&lt;&gt;"No"</formula>
    </cfRule>
  </conditionalFormatting>
  <conditionalFormatting sqref="AT116">
    <cfRule type="expression" dxfId="103" priority="103" stopIfTrue="1">
      <formula>AT116="No"</formula>
    </cfRule>
    <cfRule type="expression" dxfId="102" priority="104" stopIfTrue="1">
      <formula>AT116&lt;&gt;"No"</formula>
    </cfRule>
  </conditionalFormatting>
  <conditionalFormatting sqref="AU116">
    <cfRule type="expression" dxfId="101" priority="101" stopIfTrue="1">
      <formula>AU116="No"</formula>
    </cfRule>
    <cfRule type="expression" dxfId="100" priority="102" stopIfTrue="1">
      <formula>AU116&lt;&gt;"No"</formula>
    </cfRule>
  </conditionalFormatting>
  <conditionalFormatting sqref="AV116">
    <cfRule type="expression" dxfId="99" priority="99" stopIfTrue="1">
      <formula>AV116="No"</formula>
    </cfRule>
    <cfRule type="expression" dxfId="98" priority="100" stopIfTrue="1">
      <formula>AV116&lt;&gt;"No"</formula>
    </cfRule>
  </conditionalFormatting>
  <conditionalFormatting sqref="AW116">
    <cfRule type="expression" dxfId="97" priority="97" stopIfTrue="1">
      <formula>AW116="No"</formula>
    </cfRule>
    <cfRule type="expression" dxfId="96" priority="98" stopIfTrue="1">
      <formula>AW116&lt;&gt;"No"</formula>
    </cfRule>
  </conditionalFormatting>
  <conditionalFormatting sqref="C116:Z116">
    <cfRule type="expression" dxfId="95" priority="125" stopIfTrue="1">
      <formula>C116="No"</formula>
    </cfRule>
    <cfRule type="expression" dxfId="94" priority="126" stopIfTrue="1">
      <formula>C116&lt;&gt;"No"</formula>
    </cfRule>
  </conditionalFormatting>
  <conditionalFormatting sqref="AA116">
    <cfRule type="expression" dxfId="93" priority="123" stopIfTrue="1">
      <formula>AA116="No"</formula>
    </cfRule>
    <cfRule type="expression" dxfId="92" priority="124" stopIfTrue="1">
      <formula>AA116&lt;&gt;"No"</formula>
    </cfRule>
  </conditionalFormatting>
  <conditionalFormatting sqref="AX116">
    <cfRule type="expression" dxfId="91" priority="95" stopIfTrue="1">
      <formula>AX116="No"</formula>
    </cfRule>
    <cfRule type="expression" dxfId="90" priority="96" stopIfTrue="1">
      <formula>AX116&lt;&gt;"No"</formula>
    </cfRule>
  </conditionalFormatting>
  <conditionalFormatting sqref="AY3:AZ3">
    <cfRule type="expression" dxfId="89" priority="93" stopIfTrue="1">
      <formula>AY3="No"</formula>
    </cfRule>
    <cfRule type="expression" dxfId="88" priority="94" stopIfTrue="1">
      <formula>AY3&lt;&gt;"No"</formula>
    </cfRule>
  </conditionalFormatting>
  <conditionalFormatting sqref="AX4:AX115">
    <cfRule type="expression" dxfId="87" priority="61" stopIfTrue="1">
      <formula>AX4="No"</formula>
    </cfRule>
    <cfRule type="expression" dxfId="86" priority="62" stopIfTrue="1">
      <formula>AX4&lt;&gt;"No"</formula>
    </cfRule>
  </conditionalFormatting>
  <conditionalFormatting sqref="AY116:AZ116">
    <cfRule type="expression" dxfId="85" priority="89" stopIfTrue="1">
      <formula>AY116="No"</formula>
    </cfRule>
    <cfRule type="expression" dxfId="84" priority="90" stopIfTrue="1">
      <formula>AY116&lt;&gt;"No"</formula>
    </cfRule>
  </conditionalFormatting>
  <conditionalFormatting sqref="AO3">
    <cfRule type="expression" dxfId="83" priority="87" stopIfTrue="1">
      <formula>AO3="No"</formula>
    </cfRule>
    <cfRule type="expression" dxfId="82" priority="88" stopIfTrue="1">
      <formula>AO3&lt;&gt;"No"</formula>
    </cfRule>
  </conditionalFormatting>
  <conditionalFormatting sqref="AE4:AE115">
    <cfRule type="expression" dxfId="81" priority="85" stopIfTrue="1">
      <formula>AE4="No"</formula>
    </cfRule>
    <cfRule type="expression" dxfId="80" priority="86" stopIfTrue="1">
      <formula>AE4&lt;&gt;"No"</formula>
    </cfRule>
  </conditionalFormatting>
  <conditionalFormatting sqref="AF4:AL115">
    <cfRule type="expression" dxfId="79" priority="83" stopIfTrue="1">
      <formula>AF4="No"</formula>
    </cfRule>
    <cfRule type="expression" dxfId="78" priority="84" stopIfTrue="1">
      <formula>AF4&lt;&gt;"No"</formula>
    </cfRule>
  </conditionalFormatting>
  <conditionalFormatting sqref="AM4:AM115">
    <cfRule type="expression" dxfId="77" priority="81" stopIfTrue="1">
      <formula>AM4="No"</formula>
    </cfRule>
    <cfRule type="expression" dxfId="76" priority="82" stopIfTrue="1">
      <formula>AM4&lt;&gt;"No"</formula>
    </cfRule>
  </conditionalFormatting>
  <conditionalFormatting sqref="AN4:AN115">
    <cfRule type="expression" dxfId="75" priority="79" stopIfTrue="1">
      <formula>AN4="No"</formula>
    </cfRule>
    <cfRule type="expression" dxfId="74" priority="80" stopIfTrue="1">
      <formula>AN4&lt;&gt;"No"</formula>
    </cfRule>
  </conditionalFormatting>
  <conditionalFormatting sqref="AP4:AP115">
    <cfRule type="expression" dxfId="73" priority="77" stopIfTrue="1">
      <formula>AP4="No"</formula>
    </cfRule>
    <cfRule type="expression" dxfId="72" priority="78" stopIfTrue="1">
      <formula>AP4&lt;&gt;"No"</formula>
    </cfRule>
  </conditionalFormatting>
  <conditionalFormatting sqref="AQ4:AQ115">
    <cfRule type="expression" dxfId="71" priority="75" stopIfTrue="1">
      <formula>AQ4="No"</formula>
    </cfRule>
    <cfRule type="expression" dxfId="70" priority="76" stopIfTrue="1">
      <formula>AQ4&lt;&gt;"No"</formula>
    </cfRule>
  </conditionalFormatting>
  <conditionalFormatting sqref="AR4:AR115">
    <cfRule type="expression" dxfId="69" priority="73" stopIfTrue="1">
      <formula>AR4="No"</formula>
    </cfRule>
    <cfRule type="expression" dxfId="68" priority="74" stopIfTrue="1">
      <formula>AR4&lt;&gt;"No"</formula>
    </cfRule>
  </conditionalFormatting>
  <conditionalFormatting sqref="AS4:AS115">
    <cfRule type="expression" dxfId="67" priority="71" stopIfTrue="1">
      <formula>AS4="No"</formula>
    </cfRule>
    <cfRule type="expression" dxfId="66" priority="72" stopIfTrue="1">
      <formula>AS4&lt;&gt;"No"</formula>
    </cfRule>
  </conditionalFormatting>
  <conditionalFormatting sqref="AT4:AT115">
    <cfRule type="expression" dxfId="65" priority="69" stopIfTrue="1">
      <formula>AT4="No"</formula>
    </cfRule>
    <cfRule type="expression" dxfId="64" priority="70" stopIfTrue="1">
      <formula>AT4&lt;&gt;"No"</formula>
    </cfRule>
  </conditionalFormatting>
  <conditionalFormatting sqref="AU4:AU115">
    <cfRule type="expression" dxfId="63" priority="67" stopIfTrue="1">
      <formula>AU4="No"</formula>
    </cfRule>
    <cfRule type="expression" dxfId="62" priority="68" stopIfTrue="1">
      <formula>AU4&lt;&gt;"No"</formula>
    </cfRule>
  </conditionalFormatting>
  <conditionalFormatting sqref="AV4:AV115">
    <cfRule type="expression" dxfId="61" priority="65" stopIfTrue="1">
      <formula>AV4="No"</formula>
    </cfRule>
    <cfRule type="expression" dxfId="60" priority="66" stopIfTrue="1">
      <formula>AV4&lt;&gt;"No"</formula>
    </cfRule>
  </conditionalFormatting>
  <conditionalFormatting sqref="AW4:AW115">
    <cfRule type="expression" dxfId="59" priority="63" stopIfTrue="1">
      <formula>AW4="No"</formula>
    </cfRule>
    <cfRule type="expression" dxfId="58" priority="64" stopIfTrue="1">
      <formula>AW4&lt;&gt;"No"</formula>
    </cfRule>
  </conditionalFormatting>
  <conditionalFormatting sqref="AY4:AY115">
    <cfRule type="expression" dxfId="57" priority="59" stopIfTrue="1">
      <formula>AY4="No"</formula>
    </cfRule>
    <cfRule type="expression" dxfId="56" priority="60" stopIfTrue="1">
      <formula>AY4&lt;&gt;"No"</formula>
    </cfRule>
  </conditionalFormatting>
  <conditionalFormatting sqref="AO4:AO115">
    <cfRule type="expression" dxfId="55" priority="57" stopIfTrue="1">
      <formula>AO4="No"</formula>
    </cfRule>
    <cfRule type="expression" dxfId="54" priority="58" stopIfTrue="1">
      <formula>AO4&lt;&gt;"No"</formula>
    </cfRule>
  </conditionalFormatting>
  <conditionalFormatting sqref="BA3:BC3">
    <cfRule type="expression" dxfId="53" priority="55" stopIfTrue="1">
      <formula>BA3="No"</formula>
    </cfRule>
    <cfRule type="expression" dxfId="52" priority="56" stopIfTrue="1">
      <formula>BA3&lt;&gt;"No"</formula>
    </cfRule>
  </conditionalFormatting>
  <conditionalFormatting sqref="BA116:BD116">
    <cfRule type="expression" dxfId="51" priority="53" stopIfTrue="1">
      <formula>BA116="No"</formula>
    </cfRule>
    <cfRule type="expression" dxfId="50" priority="54" stopIfTrue="1">
      <formula>BA116&lt;&gt;"No"</formula>
    </cfRule>
  </conditionalFormatting>
  <conditionalFormatting sqref="AZ4:AZ115">
    <cfRule type="expression" dxfId="49" priority="49" stopIfTrue="1">
      <formula>AZ4="No"</formula>
    </cfRule>
    <cfRule type="expression" dxfId="48" priority="50" stopIfTrue="1">
      <formula>AZ4&lt;&gt;"No"</formula>
    </cfRule>
  </conditionalFormatting>
  <conditionalFormatting sqref="BA4:BC115">
    <cfRule type="expression" dxfId="47" priority="47" stopIfTrue="1">
      <formula>BA4="No"</formula>
    </cfRule>
    <cfRule type="expression" dxfId="46" priority="48" stopIfTrue="1">
      <formula>BA4&lt;&gt;"No"</formula>
    </cfRule>
  </conditionalFormatting>
  <conditionalFormatting sqref="BD3">
    <cfRule type="expression" dxfId="45" priority="45" stopIfTrue="1">
      <formula>BD3="No"</formula>
    </cfRule>
    <cfRule type="expression" dxfId="44" priority="46" stopIfTrue="1">
      <formula>BD3&lt;&gt;"No"</formula>
    </cfRule>
  </conditionalFormatting>
  <conditionalFormatting sqref="BD4:BD8">
    <cfRule type="expression" dxfId="43" priority="43" stopIfTrue="1">
      <formula>BD4="No"</formula>
    </cfRule>
    <cfRule type="expression" dxfId="42" priority="44" stopIfTrue="1">
      <formula>BD4&lt;&gt;"No"</formula>
    </cfRule>
  </conditionalFormatting>
  <conditionalFormatting sqref="BD9:BD115">
    <cfRule type="expression" dxfId="41" priority="41" stopIfTrue="1">
      <formula>BD9="No"</formula>
    </cfRule>
    <cfRule type="expression" dxfId="40" priority="42" stopIfTrue="1">
      <formula>BD9&lt;&gt;"No"</formula>
    </cfRule>
  </conditionalFormatting>
  <conditionalFormatting sqref="BE116">
    <cfRule type="expression" dxfId="39" priority="39" stopIfTrue="1">
      <formula>BE116="No"</formula>
    </cfRule>
    <cfRule type="expression" dxfId="38" priority="40" stopIfTrue="1">
      <formula>BE116&lt;&gt;"No"</formula>
    </cfRule>
  </conditionalFormatting>
  <conditionalFormatting sqref="BE3">
    <cfRule type="expression" dxfId="37" priority="37" stopIfTrue="1">
      <formula>BE3="No"</formula>
    </cfRule>
    <cfRule type="expression" dxfId="36" priority="38" stopIfTrue="1">
      <formula>BE3&lt;&gt;"No"</formula>
    </cfRule>
  </conditionalFormatting>
  <conditionalFormatting sqref="BE4:BE8">
    <cfRule type="expression" dxfId="35" priority="35" stopIfTrue="1">
      <formula>BE4="No"</formula>
    </cfRule>
    <cfRule type="expression" dxfId="34" priority="36" stopIfTrue="1">
      <formula>BE4&lt;&gt;"No"</formula>
    </cfRule>
  </conditionalFormatting>
  <conditionalFormatting sqref="BE9:BE115">
    <cfRule type="expression" dxfId="33" priority="33" stopIfTrue="1">
      <formula>BE9="No"</formula>
    </cfRule>
    <cfRule type="expression" dxfId="32" priority="34" stopIfTrue="1">
      <formula>BE9&lt;&gt;"No"</formula>
    </cfRule>
  </conditionalFormatting>
  <conditionalFormatting sqref="BF116">
    <cfRule type="expression" dxfId="31" priority="31" stopIfTrue="1">
      <formula>BF116="No"</formula>
    </cfRule>
    <cfRule type="expression" dxfId="30" priority="32" stopIfTrue="1">
      <formula>BF116&lt;&gt;"No"</formula>
    </cfRule>
  </conditionalFormatting>
  <conditionalFormatting sqref="BF3">
    <cfRule type="expression" dxfId="29" priority="29" stopIfTrue="1">
      <formula>BF3="No"</formula>
    </cfRule>
    <cfRule type="expression" dxfId="28" priority="30" stopIfTrue="1">
      <formula>BF3&lt;&gt;"No"</formula>
    </cfRule>
  </conditionalFormatting>
  <conditionalFormatting sqref="BF4:BF8">
    <cfRule type="expression" dxfId="27" priority="27" stopIfTrue="1">
      <formula>BF4="No"</formula>
    </cfRule>
    <cfRule type="expression" dxfId="26" priority="28" stopIfTrue="1">
      <formula>BF4&lt;&gt;"No"</formula>
    </cfRule>
  </conditionalFormatting>
  <conditionalFormatting sqref="BF9:BF115">
    <cfRule type="expression" dxfId="25" priority="25" stopIfTrue="1">
      <formula>BF9="No"</formula>
    </cfRule>
    <cfRule type="expression" dxfId="24" priority="26" stopIfTrue="1">
      <formula>BF9&lt;&gt;"No"</formula>
    </cfRule>
  </conditionalFormatting>
  <conditionalFormatting sqref="BG116">
    <cfRule type="expression" dxfId="23" priority="23" stopIfTrue="1">
      <formula>BG116="No"</formula>
    </cfRule>
    <cfRule type="expression" dxfId="22" priority="24" stopIfTrue="1">
      <formula>BG116&lt;&gt;"No"</formula>
    </cfRule>
  </conditionalFormatting>
  <conditionalFormatting sqref="BG3">
    <cfRule type="expression" dxfId="21" priority="21" stopIfTrue="1">
      <formula>BG3="No"</formula>
    </cfRule>
    <cfRule type="expression" dxfId="20" priority="22" stopIfTrue="1">
      <formula>BG3&lt;&gt;"No"</formula>
    </cfRule>
  </conditionalFormatting>
  <conditionalFormatting sqref="BG4:BG8">
    <cfRule type="expression" dxfId="19" priority="19" stopIfTrue="1">
      <formula>BG4="No"</formula>
    </cfRule>
    <cfRule type="expression" dxfId="18" priority="20" stopIfTrue="1">
      <formula>BG4&lt;&gt;"No"</formula>
    </cfRule>
  </conditionalFormatting>
  <conditionalFormatting sqref="BG9:BG115">
    <cfRule type="expression" dxfId="17" priority="17" stopIfTrue="1">
      <formula>BG9="No"</formula>
    </cfRule>
    <cfRule type="expression" dxfId="16" priority="18" stopIfTrue="1">
      <formula>BG9&lt;&gt;"No"</formula>
    </cfRule>
  </conditionalFormatting>
  <conditionalFormatting sqref="BH116">
    <cfRule type="expression" dxfId="15" priority="15" stopIfTrue="1">
      <formula>BH116="No"</formula>
    </cfRule>
    <cfRule type="expression" dxfId="14" priority="16" stopIfTrue="1">
      <formula>BH116&lt;&gt;"No"</formula>
    </cfRule>
  </conditionalFormatting>
  <conditionalFormatting sqref="BH3">
    <cfRule type="expression" dxfId="13" priority="13" stopIfTrue="1">
      <formula>BH3="No"</formula>
    </cfRule>
    <cfRule type="expression" dxfId="12" priority="14" stopIfTrue="1">
      <formula>BH3&lt;&gt;"No"</formula>
    </cfRule>
  </conditionalFormatting>
  <conditionalFormatting sqref="BH4:BH8">
    <cfRule type="expression" dxfId="11" priority="11" stopIfTrue="1">
      <formula>BH4="No"</formula>
    </cfRule>
    <cfRule type="expression" dxfId="10" priority="12" stopIfTrue="1">
      <formula>BH4&lt;&gt;"No"</formula>
    </cfRule>
  </conditionalFormatting>
  <conditionalFormatting sqref="BH9:BH115">
    <cfRule type="expression" dxfId="9" priority="9" stopIfTrue="1">
      <formula>BH9="No"</formula>
    </cfRule>
    <cfRule type="expression" dxfId="8" priority="10" stopIfTrue="1">
      <formula>BH9&lt;&gt;"No"</formula>
    </cfRule>
  </conditionalFormatting>
  <conditionalFormatting sqref="BI116">
    <cfRule type="expression" dxfId="7" priority="7" stopIfTrue="1">
      <formula>BI116="No"</formula>
    </cfRule>
    <cfRule type="expression" dxfId="6" priority="8" stopIfTrue="1">
      <formula>BI116&lt;&gt;"No"</formula>
    </cfRule>
  </conditionalFormatting>
  <conditionalFormatting sqref="BI3">
    <cfRule type="expression" dxfId="5" priority="5" stopIfTrue="1">
      <formula>BI3="No"</formula>
    </cfRule>
    <cfRule type="expression" dxfId="4" priority="6" stopIfTrue="1">
      <formula>BI3&lt;&gt;"No"</formula>
    </cfRule>
  </conditionalFormatting>
  <conditionalFormatting sqref="BI4:BI8">
    <cfRule type="expression" dxfId="3" priority="3" stopIfTrue="1">
      <formula>BI4="No"</formula>
    </cfRule>
    <cfRule type="expression" dxfId="2" priority="4" stopIfTrue="1">
      <formula>BI4&lt;&gt;"No"</formula>
    </cfRule>
  </conditionalFormatting>
  <conditionalFormatting sqref="BI9:BI115">
    <cfRule type="expression" dxfId="1" priority="1" stopIfTrue="1">
      <formula>BI9="No"</formula>
    </cfRule>
    <cfRule type="expression" dxfId="0" priority="2" stopIfTrue="1">
      <formula>BI9&lt;&gt;"No"</formula>
    </cfRule>
  </conditionalFormatting>
  <pageMargins left="0.75" right="0.75" top="1" bottom="1" header="0.5" footer="0.5"/>
  <pageSetup orientation="portrait" r:id="rId1"/>
  <headerFooter alignWithMargins="0"/>
  <ignoredErrors>
    <ignoredError sqref="AE3 AI3 AO3 AR3 AT3 AW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Technical Info.</vt:lpstr>
      <vt:lpstr>Center Panel - Applied Molding</vt:lpstr>
      <vt:lpstr>Center Panel - Minimum Size</vt:lpstr>
      <vt:lpstr>Center Panel - Minimum Size (S)</vt:lpstr>
      <vt:lpstr>Drawer Front - Look C Edge Thck</vt:lpstr>
      <vt:lpstr>Drawer Front - OSE (AM)</vt:lpstr>
    </vt:vector>
  </TitlesOfParts>
  <Company>WalzCraft Industries,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 Smith</dc:creator>
  <cp:lastModifiedBy>Brianna Pelton</cp:lastModifiedBy>
  <cp:lastPrinted>2022-10-26T16:29:00Z</cp:lastPrinted>
  <dcterms:created xsi:type="dcterms:W3CDTF">2007-03-21T21:15:43Z</dcterms:created>
  <dcterms:modified xsi:type="dcterms:W3CDTF">2023-01-18T14:48:23Z</dcterms:modified>
</cp:coreProperties>
</file>